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0_Globály\p2071 a p2072\soutěž\"/>
    </mc:Choice>
  </mc:AlternateContent>
  <bookViews>
    <workbookView xWindow="0" yWindow="0" windowWidth="0" windowHeight="0"/>
  </bookViews>
  <sheets>
    <sheet name="Rekapitulace" sheetId="6" r:id="rId1"/>
    <sheet name="D.1.1.3" sheetId="2" r:id="rId2"/>
    <sheet name="SO 13-72-02" sheetId="3" r:id="rId3"/>
    <sheet name="D.2.3.6" sheetId="4" r:id="rId4"/>
    <sheet name="SO 98-98" sheetId="5" r:id="rId5"/>
  </sheets>
  <calcPr/>
</workbook>
</file>

<file path=xl/calcChain.xml><?xml version="1.0" encoding="utf-8"?>
<calcChain xmlns="http://schemas.openxmlformats.org/spreadsheetml/2006/main">
  <c i="5" l="1" r="M3"/>
  <c i="4" r="M3"/>
  <c i="3" r="M3"/>
  <c i="2" r="M3"/>
  <c i="6" r="C7"/>
  <c r="C6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5" r="T7"/>
  <c r="M8"/>
  <c r="L8"/>
  <c r="M22"/>
  <c r="L22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9"/>
  <c r="L9"/>
  <c r="M40"/>
  <c r="L40"/>
  <c r="AA45"/>
  <c r="O45"/>
  <c r="M45"/>
  <c r="I45"/>
  <c r="AA41"/>
  <c r="O41"/>
  <c r="M41"/>
  <c r="I41"/>
  <c r="M19"/>
  <c r="L19"/>
  <c r="AA36"/>
  <c r="O36"/>
  <c r="M36"/>
  <c r="I36"/>
  <c r="AA32"/>
  <c r="O32"/>
  <c r="M32"/>
  <c r="I32"/>
  <c r="AA28"/>
  <c r="O28"/>
  <c r="M28"/>
  <c r="I28"/>
  <c r="AA24"/>
  <c r="O24"/>
  <c r="M24"/>
  <c r="I24"/>
  <c r="AA20"/>
  <c r="O20"/>
  <c r="M20"/>
  <c r="I20"/>
  <c r="M10"/>
  <c r="L10"/>
  <c r="AA15"/>
  <c r="O15"/>
  <c r="M15"/>
  <c r="I15"/>
  <c r="AA11"/>
  <c r="O11"/>
  <c r="M11"/>
  <c r="I11"/>
  <c i="3" r="T7"/>
  <c r="M8"/>
  <c r="L8"/>
  <c r="M59"/>
  <c r="L59"/>
  <c r="AA60"/>
  <c r="O60"/>
  <c r="M60"/>
  <c r="I60"/>
  <c r="M22"/>
  <c r="L22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2" r="T7"/>
  <c r="M8"/>
  <c r="L8"/>
  <c r="M9"/>
  <c r="L9"/>
  <c r="M483"/>
  <c r="L483"/>
  <c r="AA484"/>
  <c r="O484"/>
  <c r="M484"/>
  <c r="I484"/>
  <c r="M470"/>
  <c r="L470"/>
  <c r="AA479"/>
  <c r="O479"/>
  <c r="M479"/>
  <c r="I479"/>
  <c r="AA475"/>
  <c r="O475"/>
  <c r="M475"/>
  <c r="I475"/>
  <c r="AA471"/>
  <c r="O471"/>
  <c r="M471"/>
  <c r="I471"/>
  <c r="M441"/>
  <c r="L441"/>
  <c r="AA466"/>
  <c r="O466"/>
  <c r="M466"/>
  <c r="I466"/>
  <c r="AA462"/>
  <c r="O462"/>
  <c r="M462"/>
  <c r="I462"/>
  <c r="AA458"/>
  <c r="O458"/>
  <c r="M458"/>
  <c r="I458"/>
  <c r="AA454"/>
  <c r="O454"/>
  <c r="M454"/>
  <c r="I454"/>
  <c r="AA450"/>
  <c r="O450"/>
  <c r="M450"/>
  <c r="I450"/>
  <c r="AA446"/>
  <c r="O446"/>
  <c r="M446"/>
  <c r="I446"/>
  <c r="AA442"/>
  <c r="O442"/>
  <c r="M442"/>
  <c r="I442"/>
  <c r="M436"/>
  <c r="L436"/>
  <c r="AA437"/>
  <c r="O437"/>
  <c r="M437"/>
  <c r="I437"/>
  <c r="M431"/>
  <c r="L431"/>
  <c r="AA432"/>
  <c r="O432"/>
  <c r="M432"/>
  <c r="I432"/>
  <c r="M402"/>
  <c r="L402"/>
  <c r="AA427"/>
  <c r="O427"/>
  <c r="M427"/>
  <c r="I427"/>
  <c r="AA423"/>
  <c r="O423"/>
  <c r="M423"/>
  <c r="I423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M105"/>
  <c r="L105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M44"/>
  <c r="L44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AA53"/>
  <c r="O53"/>
  <c r="M53"/>
  <c r="I53"/>
  <c r="AA49"/>
  <c r="O49"/>
  <c r="M49"/>
  <c r="I49"/>
  <c r="AA45"/>
  <c r="O45"/>
  <c r="M45"/>
  <c r="I45"/>
  <c r="M39"/>
  <c r="L39"/>
  <c r="AA40"/>
  <c r="O40"/>
  <c r="M40"/>
  <c r="I40"/>
  <c r="M10"/>
  <c r="L10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</calcChain>
</file>

<file path=xl/sharedStrings.xml><?xml version="1.0" encoding="utf-8"?>
<sst xmlns="http://schemas.openxmlformats.org/spreadsheetml/2006/main">
  <si>
    <t>Rekapitulace ceny</t>
  </si>
  <si>
    <t>3273514800</t>
  </si>
  <si>
    <t>Výstavba PZS se závorami na přejezdu P2071 v km 33,871 trati Úpořiny-Lovosice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</si>
  <si>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</si>
  <si>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</si>
  <si>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</si>
  <si>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</si>
  <si>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</si>
  <si>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</si>
  <si>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</si>
  <si>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</si>
  <si>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</si>
  <si>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</si>
  <si>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</si>
  <si>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D.1.1.3</t>
  </si>
  <si>
    <t>Přejezdové zabezpečovací zařízení</t>
  </si>
  <si>
    <t>D.2.2</t>
  </si>
  <si>
    <t>Pozemní stavby, objekty</t>
  </si>
  <si>
    <t xml:space="preserve">  SO 13-72-02</t>
  </si>
  <si>
    <t>Zřízení RD přejezdu P2071</t>
  </si>
  <si>
    <t>D.2.3</t>
  </si>
  <si>
    <t>Trakční a energetická část</t>
  </si>
  <si>
    <t xml:space="preserve">  D.2.3.6</t>
  </si>
  <si>
    <t>Rozvody VN, NN, osvětlení adálkové ovládání odpojovačů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</si>
  <si>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</si>
  <si>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</si>
  <si>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</si>
  <si>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</si>
  <si>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</si>
  <si>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</si>
  <si>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</si>
  <si>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</si>
  <si>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</si>
  <si>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</si>
  <si>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</si>
  <si>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</si>
  <si>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</si>
  <si>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</si>
  <si>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</si>
  <si>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</si>
  <si>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</si>
  <si>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</si>
  <si>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</si>
  <si>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</si>
  <si>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</si>
  <si>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</si>
  <si>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</si>
  <si>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</si>
  <si>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</si>
  <si>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D.1.1.3</t>
  </si>
  <si>
    <t>O2</t>
  </si>
  <si>
    <t>PS 11-01-32</t>
  </si>
  <si>
    <t>Zabezpečení přejezdu P2071</t>
  </si>
  <si>
    <t>SD</t>
  </si>
  <si>
    <t>1</t>
  </si>
  <si>
    <t>Zemní práce</t>
  </si>
  <si>
    <t>P</t>
  </si>
  <si>
    <t>111208</t>
  </si>
  <si>
    <t/>
  </si>
  <si>
    <t>ODSTRANĚNÍ KŘOVIN S ODVOZEM DO 20KM</t>
  </si>
  <si>
    <t>M2</t>
  </si>
  <si>
    <t>2024_OTSKP</t>
  </si>
  <si>
    <t>PP</t>
  </si>
  <si>
    <t>VV</t>
  </si>
  <si>
    <t>20*1 = 20,000000 [A] _x000d_
Celkem 20 = 20,000 _x000d_
Celkem 20 = 20,000_x000d_</t>
  </si>
  <si>
    <t>TS</t>
  </si>
  <si>
    <t xml:space="preserve">Položka zahrnuje:
- odstranění křovin a stromů do průměru 100 mm
- dopravu dřevin  na předepsanou vzdálenost
- spálení na hromadách nebo štěpkování
Položka nezahrnuje:
- x</t>
  </si>
  <si>
    <t>11130</t>
  </si>
  <si>
    <t>SEJMUTÍ DRNU</t>
  </si>
  <si>
    <t>960*0,4 = 384,000000 [A] _x000d_
Celkem 384 = 384,000 _x000d_
Celkem 384 = 384,000_x000d_</t>
  </si>
  <si>
    <t xml:space="preserve">Položka zahrnuje:
- vodorovnou dopravu  a uložení na skládku
Položka nezahrnuje:
- x</t>
  </si>
  <si>
    <t>13173A</t>
  </si>
  <si>
    <t>HLOUBENÍ JAM ZAPAŽ I NEPAŽ TŘ. I - BEZ DOPRAVY</t>
  </si>
  <si>
    <t>M3</t>
  </si>
  <si>
    <t>4*1,5 = 6,000000 [A]_x000d_
 "Základ výstražníku"_x000d_
 2*1 = 2,000000 [B]_x000d_
 "Výkop pro plastové komory"_x000d_
 Celkem: A+B = 8,000000 [C] _x000d_
Celkem 8 = 8,000 _x000d_
Celkem 8 = 8,000_x000d_</t>
  </si>
  <si>
    <t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</si>
  <si>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13283</t>
  </si>
  <si>
    <t>HLOUBENÍ RÝH ŠÍŘ DO 2M PAŽ I NEPAŽ TŘ. II</t>
  </si>
  <si>
    <t>960*0,8*0,4 = 307,200000 [A] _x000d_
Celkem 307,2 = 307,200 _x000d_
Celkem 307,2 = 307,200_x000d_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</si>
  <si>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</si>
  <si>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</si>
  <si>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</si>
  <si>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M</t>
  </si>
  <si>
    <t>5*4m = 20,000000 [A] _x000d_
Celkem 20 = 20,000 _x000d_
Celkem 20 = 20,000_x000d_</t>
  </si>
  <si>
    <t>Položka zahrnuje:
- dodávku protlačovaného potrubí 
- veškeré pomocné práce (startovací zařízení, startovací a cílová jáma, opěrné a vodící bloky a pod.)
Položka nezahrnuje:
- x</t>
  </si>
  <si>
    <t>17411</t>
  </si>
  <si>
    <t>ZÁSYP JAM A RÝH ZEMINOU SE ZHUTNĚNÍM</t>
  </si>
  <si>
    <t>307,2+8 = 315,200000 [A] _x000d_
Celkem 315,2 = 315,200 _x000d_
Celkem 315,2 = 315,200_x000d_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</si>
  <si>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</si>
  <si>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18241</t>
  </si>
  <si>
    <t>ZALOŽENÍ TRÁVNÍKU RUČNÍM VÝSEVEM</t>
  </si>
  <si>
    <t>960m*0,4 = 384,000000 [A] _x000d_
Celkem 384 = 384,000 _x000d_
Celkem 384 = 384,000_x000d_</t>
  </si>
  <si>
    <t>Položka zahrnuje:
- dodání předepsané travní směsi, její výsev na ornici, zalévání, první pokosení, to vše bez ohledu na sklon terénu
Položka nezahrnuje:
- x</t>
  </si>
  <si>
    <t>4</t>
  </si>
  <si>
    <t>Vodorovné konstrukce</t>
  </si>
  <si>
    <t>465921</t>
  </si>
  <si>
    <t>DLAŽBY Z BETONOVÝCH DLAŽDIC NA SUCHO</t>
  </si>
  <si>
    <t>11*0,5 = 5,500000 [A]_x000d_
 2*1 = 2,000000 [B]_x000d_
 "Obvod RD (před vchodem 1m, okolo RD 0,5m)"_x000d_
 Celkem: A+B = 7,500000 [C] _x000d_
Celkem 7,5 = 7,500 _x000d_
Celkem 7,5 = 7,500_x000d_</t>
  </si>
  <si>
    <t>položka zahrnuje:
- nutné zemní práce (svahování, úpravu pláně a pod.)
- úpravu podkladu
- dodávku a uložení dlažby z předepsaných dlaždic do předepsaného tvaru
- spárování, těsnění, tmelení a vyplnění spar případně s vyklínováním
- úprava povrchu pro odvedení srážkové vody
- nezahrnuje podklad pod dlažbu, vykazuje se samostatně položkami SD 45</t>
  </si>
  <si>
    <t>741</t>
  </si>
  <si>
    <t>Elektroinstalace - silnoproud</t>
  </si>
  <si>
    <t>741731</t>
  </si>
  <si>
    <t>DVEŘNÍ KONTAKT</t>
  </si>
  <si>
    <t>KUS</t>
  </si>
  <si>
    <t>1 = 1,000000 [A] _x000d_
Celkem 1 = 1,000 _x000d_
Celkem 1 = 1,000_x000d_</t>
  </si>
  <si>
    <t>1. Položka obsahuje:
 – zapojení a nastavení přístroje
2. Položka neobsahuje:
 X
3. Způsob měření:
Udává se počet kusů kompletní konstrukce nebo práce.</t>
  </si>
  <si>
    <t>741911</t>
  </si>
  <si>
    <t>UZEMŇOVACÍ VODIČ V ZEMI FEZN DO 120 MM2</t>
  </si>
  <si>
    <t>50 = 50,000000 [A] _x000d_
Celkem 50 = 50,000 _x000d_
Celkem 50 = 50,000_x000d_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</si>
  <si>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</si>
  <si>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741B12</t>
  </si>
  <si>
    <t>ZEMNÍCÍ TYČ FEZN DÉLKY PŘES 2,0 DO 4,5 M</t>
  </si>
  <si>
    <t>18 = 18,000000 [A]_x000d_
 "Zemnící tyče dle schéma uzemnění a naměřených hodnot" _x000d_
Celkem 18 = 18,000 _x000d_
Celkem 18 = 18,000_x000d_</t>
  </si>
  <si>
    <t>1. Položka obsahuje:
 – přípravu podkladu pro osazení
 – spojování
 – ochranný nátěr spoje dle příslušných norem
2. Položka neobsahuje:
 X
3. Způsob měření:
Udává se počet kusů kompletní konstrukce nebo práce.</t>
  </si>
  <si>
    <t>741C01</t>
  </si>
  <si>
    <t>EKVIPOTENCIÁLNÍ PŘÍPOJNICE</t>
  </si>
  <si>
    <t>1. Položka obsahuje:
 – veškeré práce a materiál obsažený v názvu položky
2. Položka neobsahuje:
 X
3. Způsob měření:
Udává se počet kusů kompletní konstrukce nebo práce.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</si>
  <si>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</si>
  <si>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</si>
  <si>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</si>
  <si>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741C04</t>
  </si>
  <si>
    <t>OCHRANNÉ POSPOJOVÁNÍ CU VODIČEM DO 16 MM2</t>
  </si>
  <si>
    <t>2 = 2,000000 [A] _x000d_
Celkem 2 = 2,000 _x000d_
Celkem 2 = 2,000_x000d_</t>
  </si>
  <si>
    <t>1. Položka obsahuje:
 – připojení zařízení vodičem do Cu 16mm2 k zemnícímu vodiči délky do 2m vč. ukončení
2. Položka neobsahuje:
 X
3. Způsob měření:
Udává se počet kusů kompletní konstrukce nebo práce.</t>
  </si>
  <si>
    <t>741C05</t>
  </si>
  <si>
    <t>SPOJOVÁNÍ UZEMŇOVACÍCH VODIČŮ</t>
  </si>
  <si>
    <t>18 = 18,000000 [A]_x000d_
 "Dle schéma uzemnění a naměřených hodnot" _x000d_
Celkem 18 = 18,000 _x000d_
Celkem 18 = 18,000_x000d_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</si>
  <si>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</si>
  <si>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744231</t>
  </si>
  <si>
    <t>KABELOVÁ SKŘÍŇ VENKOVNÍ SPOLEČNÁ PŘÍSTROJOVÁ PRO PŘEJEZDY</t>
  </si>
  <si>
    <t>1. Položka obsahuje:
 – přípravu podkladu pro osazení vč. upevňovacího materiálu
 – typová plastová pilířová lakovaná dle schválených technických podmínek, prázdná pro montáž výstroje elektro, telefonu a nouzových tlačítek včetně přívodky pro DA a příslušenství, veškerý podružný a pomocný materiál
 – provedení zkoušek, dodání předepsaných zkoušek, revizí a atestů
2. Položka neobsahuje:
 X
3. Způsob měření:
Udává se počet kusů kompletní konstrukce nebo práce.</t>
  </si>
  <si>
    <t>744C02</t>
  </si>
  <si>
    <t>NAPĚŤOVÁ SPOUŠŤ K MODULÁRNÍMU PŘÍSTROJI DO 125 A</t>
  </si>
  <si>
    <t>1. Položka obsahuje:
 – veškerý spojovací materiál vč. připojovacího vedení
 – technický popis viz. projektová dokumentace
2. Položka neobsahuje:
 X
3. Způsob měření:
Udává se počet kusů kompletní konstrukce nebo práce.</t>
  </si>
  <si>
    <t>744F21</t>
  </si>
  <si>
    <t>ODPÍNAČ ŘADOVÝ PRO NOŽOVÉ POJISTKY TŘÍPÓLOVÝ DO 160 A</t>
  </si>
  <si>
    <t>744I01</t>
  </si>
  <si>
    <t>POJISTKOVÁ VLOŽKA DO 160 A</t>
  </si>
  <si>
    <t>3 = 3,000000 [A] _x000d_
Celkem 3 = 3,000 _x000d_
Celkem 3 = 3,000_x000d_</t>
  </si>
  <si>
    <t>1. Položka obsahuje:
 – technický popis viz. projektová dokumentace
2. Položka neobsahuje:
 X
3. Způsob měření:
Udává se počet kusů kompletní konstrukce nebo práce.</t>
  </si>
  <si>
    <t>744M31</t>
  </si>
  <si>
    <t>OVLADAČ NOUZOVÉHO VYPNUTÍ KOMPLETNÍ (STOP TLAČÍTKO) DO 10 A</t>
  </si>
  <si>
    <t>744Q22</t>
  </si>
  <si>
    <t>SVODIČ PŘEPĚTÍ TYP 1+2 (TŘÍDA B+C) 3-4 PÓLOVÝ</t>
  </si>
  <si>
    <t>747413</t>
  </si>
  <si>
    <t>MĚŘENÍ ZEMNÍCH ODPORŮ - ZEMNICÍ SÍTĚ DÉLKY PÁSKU DO 100 M</t>
  </si>
  <si>
    <t>1. Položka obsahuje:
 – cenu za měření dle příslušných norem a předpisů, včetně vystavení protokolu
2. Položka neobsahuje:
 X
3. Způsob měření:
Udává se počet kusů kompletní konstrukce nebo práce.</t>
  </si>
  <si>
    <t>R75B717</t>
  </si>
  <si>
    <t>PŘEPĚŤOVÁ OCHRANA NN ROZVODU - MONTÁŽ</t>
  </si>
  <si>
    <t>742</t>
  </si>
  <si>
    <t>Elektroinstalace - slaboproud</t>
  </si>
  <si>
    <t>742G11</t>
  </si>
  <si>
    <t>KABEL NN DVOU- A TŘÍŽÍLOVÝ CU S PLASTOVOU IZOLACÍ DO 2,5 MM2</t>
  </si>
  <si>
    <t>16 = 16,000000 [A]_x000d_
 "cyky 2x1,5"_x000d_
 10 = 10,000000 [B]_x000d_
 "cyky 3x1,5"_x000d_
 Celkem: A+B = 26,000000 [C] _x000d_
Celkem 26 = 26,000 _x000d_
Celkem 26 = 26,000_x000d_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</si>
  <si>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</si>
  <si>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</si>
  <si>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</si>
  <si>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60 = 60,000000 [A]_x000d_
 "cyky 4*10"_x000d_
 10 = 10,000000 [B]_x000d_
 "cyky 5x4"_x000d_
 Celkem: A+B = 70,000000 [C] _x000d_
Celkem 70 = 70,000 _x000d_
Celkem 70 = 70,000_x000d_</t>
  </si>
  <si>
    <t>742J14</t>
  </si>
  <si>
    <t>KONEKTORY NA OPTICKÝ KABEL</t>
  </si>
  <si>
    <t>24 = 24,000000 [A] _x000d_
Celkem 24 = 24,000 _x000d_
Celkem 24 = 24,000_x000d_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</si>
  <si>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</si>
  <si>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742J15</t>
  </si>
  <si>
    <t>OCHRANNÁ TRUBKA OPTICKÉHO KABELU HDPE SVĚTLOST 10-40MM</t>
  </si>
  <si>
    <t>30 = 30,000000 [A] _x000d_
Celkem 30 = 30,000 _x000d_
Celkem 30 = 30,000_x000d_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</si>
  <si>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</si>
  <si>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742L11</t>
  </si>
  <si>
    <t>UKONČENÍ DVOU AŽ PĚTIŽÍLOVÉHO KABELU V ROZVADĚČI NEBO NA PŘÍSTROJI DO 2,5 MM2</t>
  </si>
  <si>
    <t>3*2 = 6,000000 [A] _x000d_
Celkem 6 = 6,000 _x000d_
Celkem 6 = 6,000_x000d_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</si>
  <si>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</si>
  <si>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</si>
  <si>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</si>
  <si>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75A131</t>
  </si>
  <si>
    <t>KABEL METALICKÝ DVOUPLÁŠŤOVÝ DO 12 PÁRŮ - DODÁVKA</t>
  </si>
  <si>
    <t>KMPÁR</t>
  </si>
  <si>
    <t>0,006*7 = 0,042000 [A]_x000d_
 0,975*3 = 2,925000 [B]_x000d_
 Celkem: A+B = 2,967000 [C] _x000d_
Celkem 2,967 = 2,967 _x000d_
Celkem 2,967 = 2,967_x000d_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</si>
  <si>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</si>
  <si>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</si>
  <si>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</si>
  <si>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>0,035*16 = 0,560000 [A]_x000d_
 0,05*24 = 1,200000 [B]_x000d_
 0,03*30 = 0,900000 [C]_x000d_
 0,02*48 = 0,960000 [D]_x000d_
 Celkem: A+B+C+D = 3,620000 [E] _x000d_
Celkem 3,62 = 3,620 _x000d_
Celkem 3,62 = 3,620_x000d_</t>
  </si>
  <si>
    <t>75A217</t>
  </si>
  <si>
    <t>ZATAŽENÍ A SPOJKOVÁNÍ KABELŮ DO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</si>
  <si>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</si>
  <si>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75A227</t>
  </si>
  <si>
    <t>ZATAŽENÍ A SPOJKOVÁNÍ KABELŮ PŘES 12 PÁRŮ - MONTÁŽ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</si>
  <si>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
 – kontrolní a závěrečné měření na kabelu pro rozvod signalizace, zapojení po měření
 – montáž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</si>
  <si>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75A311</t>
  </si>
  <si>
    <t>KABELOVÁ FORMA (UKONČENÍ KABELŮ) PRO KABELY ZABEZPEČOVACÍ DO 12 PÁRŮ</t>
  </si>
  <si>
    <t>4*2 = 8,000000 [A] _x000d_
Celkem 8 = 8,000 _x000d_
Celkem 8 = 8,000_x000d_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</si>
  <si>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</si>
  <si>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75A312</t>
  </si>
  <si>
    <t>KABELOVÁ FORMA (UKONČENÍ KABELŮ) PRO KABELY ZABEZPEČOVACÍ PŘES 12 PÁRŮ</t>
  </si>
  <si>
    <t>5*2 = 10,000000 [A] _x000d_
Celkem 10 = 10,000 _x000d_
Celkem 10 = 10,000_x000d_</t>
  </si>
  <si>
    <t>75A322</t>
  </si>
  <si>
    <t>SPOJKA ROVNÁ PRO PLASTOVÉ KABELY S JÁDRY O PRŮMĚRU 1 MM2 PŘES 12 PÁRŮ</t>
  </si>
  <si>
    <t>1. Položka obsahuje:
 – dodávku spojky
 – úplná montáž plastové spojky, příprava spojovacího přípravku, spojení žil kabelu, kontrola správnosti spojení žil, vysušení, zajištění přívodu el. 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</si>
  <si>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75B111</t>
  </si>
  <si>
    <t>VNITŘNÍ KABELOVÉ ROZVODY DO 20 KABELŮ - DODÁVKA</t>
  </si>
  <si>
    <t>20 = 20,000000 [A] _x000d_
Celkem 20 = 20,000 _x000d_
Celkem 20 = 20,000_x000d_</t>
  </si>
  <si>
    <t>1. Položka obsahuje:
 – dodávka kabelů vč. eventuálních konektorů a potřebného pomocného materiálu a jeho dopravy na místo určení
 – kabely včetně pomocného materiálu
 – dopravu do místa určení
2. Položka neobsahuje:
 X
3. Způsob měření:
Měří se v metrech délkových kabelových žlabů nebo jiné kabelové konstrukce.</t>
  </si>
  <si>
    <t>75B117</t>
  </si>
  <si>
    <t>VNITŘNÍ KABELOVÉ ROZVODY DO 20 KABELŮ - MONTÁŽ</t>
  </si>
  <si>
    <t>1. Položka obsahuje:
 – položení kabelu do rozvodného žlabu, vyformování, vyvázání vč. zapojení na stojany nebo skříně
 – montáž vnitřních kabelových rozvodů obsahuje všechny pomocné a doplňující práce a součásti, případné použití mechanizmů
2. Položka neobsahuje:
 X
3. Způsob měření:
Měří se v metrech délkových kabelových žlabů nebo jiné kabelové konstrukce.</t>
  </si>
  <si>
    <t>75B411</t>
  </si>
  <si>
    <t>STOJANOVÁ ŘADA PRO 1 STOJAN - DODÁVKA</t>
  </si>
  <si>
    <t>1. Položka obsahuje:
 – dodání kompletního vnitřního zařízení podle typu určeného položkou včetně potřebného pomocného materiálu a jeho dopravy na místo určení
 – pořízení příslušné stojanové řady pro 1 stojan včetně pomocného materiálu a její dopravu do místa určení
2. Položka neobsahuje:
 X
3. Způsob měření:
Udává se počet kusů kompletní konstrukce nebo práce.</t>
  </si>
  <si>
    <t>75B417</t>
  </si>
  <si>
    <t>STOJANOVÁ ŘADA PRO 1 STOJAN - MONTÁŽ</t>
  </si>
  <si>
    <t>1. Položka obsahuje:
 – sestavení stojanové řady pro 1 stojan na místě určení, zapojení
 – montáž dodaného zařízení se všemi pomocnými a doplňujícími pracemi a součástmi, případné použití mechanizmů
2. Položka neobsahuje:
 X
3. Způsob měření:
Udává se počet kusů kompletní konstrukce nebo práce.</t>
  </si>
  <si>
    <t>75B6A1</t>
  </si>
  <si>
    <t>USMĚRŇOVAČ 24 V/50 A - DODÁVKA</t>
  </si>
  <si>
    <t>1. Položka obsahuje:
 – dodání kompletního usměrňovače podle typu včetně potřebného pomocného materiálu a jeho dopravy na místo určení
 – pořízení příslušného usměrňovače, na dopravu do místa určení
2. Položka neobsahuje:
 X
3. Způsob měření:
Udává se počet kusů kompletní konstrukce nebo práce.</t>
  </si>
  <si>
    <t>75B6G7</t>
  </si>
  <si>
    <t>USMĚRŇOVAČ - MONTÁŽ</t>
  </si>
  <si>
    <t>1. Položka obsahuje:
 – montáž usměrňovače na místo určení, jeho připojení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</si>
  <si>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75B6L1</t>
  </si>
  <si>
    <t>BEZÚDRŽBOVÁ BATERIE 24 V/160 AH - DODÁVKA</t>
  </si>
  <si>
    <t>1. Položka obsahuje:
 – dodání kompletní baterie podle typu včetně potřebného pomocného materiálu a jeho dopravy na místo určení
 – pořízení příslušné baterie včetně pomocného materiálu, na dopravu do místa určení
2. Položka neobsahuje:
 X
3. Způsob měření:
Udává se počet kusů kompletní konstrukce nebo práce.</t>
  </si>
  <si>
    <t>75B6T7</t>
  </si>
  <si>
    <t>BATERIE - MONTÁŽ</t>
  </si>
  <si>
    <t>1. Položka obsahuje:
 – montáž baterie na místo určení, její připojení, dobití na plnou kapacitu a přezkoušení
 – montáž dodaného zařízení se všemi pomocnými a doplňujícími pracemi a součástmi, případné použití mechanizmů
2. Položka neobsahuje:
 X
3. Způsob měření:
Udává se počet kusů kompletní konstrukce nebo práce.</t>
  </si>
  <si>
    <t>75B742</t>
  </si>
  <si>
    <t>OCHRANNÁ OPATŘENÍ PROTI ATMOSFÉRICKÝM VLIVŮM - JEDNOKOLEJNÁ TRAŤ BEZ TRAKCÍ</t>
  </si>
  <si>
    <t>KM</t>
  </si>
  <si>
    <t>0,94 = 0,940000 [A] _x000d_
Celkem 0,94 = 0,940 _x000d_
Celkem 0,94 = 0,940_x000d_</t>
  </si>
  <si>
    <t>1. Položka obsahuje: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
 – montáž dodaného zařízení se všemi pomocnými a doplňujícími pracemi a součástmi, případné použití mechanizmů
2. Položka neobsahuje:
 X
3. Způsob měření:
Udává se délka v km chráněné trati.</t>
  </si>
  <si>
    <t>75C911</t>
  </si>
  <si>
    <t>SNÍMAČ POČÍTAČE NÁPRAV - DODÁVKA</t>
  </si>
  <si>
    <t>3 = 3,000000 [A]_x000d_
 "HLPB5, HLPB6, HLPB7" _x000d_
Celkem 3 = 3,000 _x000d_
Celkem 3 = 3,000_x000d_</t>
  </si>
  <si>
    <t>1. Položka obsahuje:
 – kompletní dodávka snímače počítače náprav, potřebného pomocného materiálu a dopravy do staveništního skladu
 – dodávku snímače počítače náprav a pomocného materiálu, dopravu do staveništního skladu
2. Položka neobsahuje:
 X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</si>
  <si>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</si>
  <si>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</si>
  <si>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</si>
  <si>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75D111</t>
  </si>
  <si>
    <t>SKŘÍŇ LOGIKY RELÉOVÉHO PŘEJEZDOVÉHO ZABEZPEČOVACÍHO ZAŘÍZENÍ - DODÁVKA</t>
  </si>
  <si>
    <t>1. Položka obsahuje:
 – dodávka skříně logiky reléového přejezdového zabezpečovacího zařízení, potřebného pomocného materiálu a dopravy do staveništního skladu
 – dodávku skříně logiky reléového přejezdového zabezpečovacího zařízení včetně pomocného materiálu, dopravu do staveništního skladu
2. Položka neobsahuje:
 X
3. Způsob měření:
Udává se počet kusů kompletní konstrukce nebo práce.</t>
  </si>
  <si>
    <t>75D117</t>
  </si>
  <si>
    <t>SKŘÍŇ LOGIKY RELÉOVÉHO PŘEJEZDOVÉHO ZABEZPEČOVACÍHO ZAŘÍZENÍ - MONTÁŽ</t>
  </si>
  <si>
    <t>1. Položka obsahuje:
 – určení místa umístění, montáž skříně logiky reléového přejezdového zabezpečovacího zařízení včetně potřebných závislostních prvků, zatažení kabelů, kontroly izolačního stavu, případný nátěr, přezkoušení
 – montáž skříně logiky reléového přejezdového zabezpečovacího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</si>
  <si>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75D167</t>
  </si>
  <si>
    <t>RELÉOVÝ DOMEK (DO 9 M2) PREFABRIKOVANÝ - MONTÁŽ</t>
  </si>
  <si>
    <t>1. Položka obsahuje: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
 – montáž reléového domku prefabrikovaného, izolovaného, s klimatizací a vnitřní kabelizací, vnitřního zařízení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</si>
  <si>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75D211</t>
  </si>
  <si>
    <t>VÝSTRAŽNÍK SE ZÁVOROU, 1 SKŘÍŇ - DODÁVKA</t>
  </si>
  <si>
    <t>1 = 1,000000 [A]_x000d_
 "A" _x000d_
Celkem 1 = 1,000 _x000d_
Celkem 1 = 1,000_x000d_</t>
  </si>
  <si>
    <t>1. Položka obsahuje:
 – dodávka výstražníku se závorou 1 skříň podle jeho typu a potřebného pomocného materiálu a dopravy do staveništního skladu
 – dodávku výstražníku se závorou 1 skříň včetně pomocného materiálu, dopravu do místa určení
2. Položka neobsahuje:
 X
3. Způsob měření:
Udává se počet kusů kompletní konstrukce nebo práce.</t>
  </si>
  <si>
    <t>75D217</t>
  </si>
  <si>
    <t>VÝSTRAŽNÍK SE ZÁVOROU, 1 SKŘÍŇ - MONTÁŽ</t>
  </si>
  <si>
    <t>1. Položka obsahuje:
 – výkop jámy pro BETONOVÝ základ výstražníku
 – usazení betonového základu, montáž výstražníku se závorou 1 skříň, zapojení kabelových forem (včetně měření a zapojení po měření)
 – montáž výstražníku se závorou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</si>
  <si>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75D221</t>
  </si>
  <si>
    <t>VÝSTRAŽNÍK BEZ ZÁVORY, 1 SKŘÍŇ - DODÁVKA</t>
  </si>
  <si>
    <t>1 = 1,000000 [A]_x000d_
 "C" _x000d_
Celkem 1 = 1,000 _x000d_
Celkem 1 = 1,000_x000d_</t>
  </si>
  <si>
    <t>1. Položka obsahuje:
 – dodávka výstražníku bez závory 1 skříň podle jeho typu a potřebného pomocného materiálu a dopravy do staveništního skladu
 – dodávku výstražníku bez závory 1 skříň včetně pomocného materiálu, dopravu do místa určení
2. Položka neobsahuje:
 X
3. Způsob měření:
Udává se počet kusů kompletní konstrukce nebo práce.</t>
  </si>
  <si>
    <t>75D227</t>
  </si>
  <si>
    <t>VÝSTRAŽNÍK BEZ ZÁVORY, 1 SKŘÍŇ - MONTÁŽ</t>
  </si>
  <si>
    <t>1. Položka obsahuje:
 – výkop jámy pro BETONOVÝ základ výstražníku
 – usazení betonového základu, montáž výstražníku bez závory 1 skříň, zapojení kabelových forem (včetně měření a zapojení po měření)
 – montáž výstražníku bez závory 1 skříň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</si>
  <si>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75D231</t>
  </si>
  <si>
    <t>VÝSTRAŽNÍK SE ZÁVOROU, 2 SKŘÍNĚ - DODÁVKA</t>
  </si>
  <si>
    <t>2 = 2,000000 [A]_x000d_
 "B1, B2" _x000d_
Celkem 2 = 2,000 _x000d_
Celkem 2 = 2,000_x000d_</t>
  </si>
  <si>
    <t>1. Položka obsahuje:
 – dodávka výstražníku se závorou 2 skříně podle jeho typu a potřebného pomocného materiálu a dopravy do staveništního skladu
 – dodávku výstražníku se závorou 2 skříně včetně pomocného materiálu, dopravu do místa určení
2. Položka neobsahuje:
 X
3. Způsob měření:
Udává se počet kusů kompletní konstrukce nebo práce.</t>
  </si>
  <si>
    <t>75D237</t>
  </si>
  <si>
    <t>VÝSTRAŽNÍK SE ZÁVOROU, 2 SKŘÍNĚ - MONTÁŽ</t>
  </si>
  <si>
    <t>1. Položka obsahuje:
 – výkop jámy pro BETONOVÝ základ výstražníku
 – usazení betonového základu, montáž výstražníku se závorou 2 skříně, zapojení kabelových forem (včetně měření a zapojení po měření)
 – montáž výstražníku se závorou 2 skříně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</si>
  <si>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75D271</t>
  </si>
  <si>
    <t>ZAŘÍZENÍ (PZZ) PRO NEVIDOMÉ - DODÁVKA</t>
  </si>
  <si>
    <t>1. Položka obsahuje:
 – dodávka zařízení (PZZ) pro nevidomé podle jeho typu a potřebného pomocného materiálu a dopravy do staveništního skladu
 – dodávku zařízení (PZZ) pro nevidomé včetně pomocného materiálu, dopravu do místa určení
2. Položka neobsahuje:
 X
3. Způsob měření:
Udává se počet kusů kompletní konstrukce nebo práce.</t>
  </si>
  <si>
    <t>75D277</t>
  </si>
  <si>
    <t>ZAŘÍZENÍ (PZZ) PRO NEVIDOMÉ - MONTÁŽ</t>
  </si>
  <si>
    <t>1. Položka obsahuje:
 – montáž zařízení (PZZ) pro nevidomé, připojení na kabelové rozvody
 – montáž zařízení (PZZ) pro nevidomé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</si>
  <si>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75I221</t>
  </si>
  <si>
    <t>KABEL ZEMNÍ DVOUPLÁŠŤOVÝ BEZ PANCÍŘE PRŮMĚRU ŽÍLY 0,8 MM DO 5XN</t>
  </si>
  <si>
    <t>KMČTYŘKA</t>
  </si>
  <si>
    <t>5*0,025 = 0,125000 [A]_x000d_
 "5XN"_x000d_
 3*0,006 = 0,018000 [B]_x000d_
 "3XN"_x000d_
 Celkem: A+B = 0,143000 [C] _x000d_
Celkem 0,143 = 0,143 _x000d_
Celkem 0,143 = 0,143_x000d_</t>
  </si>
  <si>
    <t xml:space="preserve">1. Položka obsahuje:
 – dodávku specifikované kabelizace včetně potřebného drobného montážního materiálu
 – dopravu a skladování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Dodávka  a montáž specifikované kabelizace se měří v délce udané v kmčtyřkách.</t>
  </si>
  <si>
    <t>75I22X</t>
  </si>
  <si>
    <t>KABEL ZEMNÍ DVOUPLÁŠŤOVÝ BEZ PANCÍŘE PRŮMĚRU ŽÍLY 0,8 MM - MONTÁŽ</t>
  </si>
  <si>
    <t>25 = 25,000000 [A]_x000d_
 "5XN"_x000d_
 6 = 6,000000 [B]_x000d_
 "3XN"_x000d_
 Celkem: A+B = 31,000000 [C] _x000d_
Celkem 31 = 31,000 _x000d_
Celkem 31 = 31,000_x000d_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</si>
  <si>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
2. Položka neobsahuje:
 X
3. Způsob měření:
Práce specifikovaného se měří délce kabelizace udané v metrech.</t>
  </si>
  <si>
    <t>75I911</t>
  </si>
  <si>
    <t>OPTOTRUBKA HDPE PRŮMĚRU DO 40 MM</t>
  </si>
  <si>
    <t>940m = 940,000000 [A] _x000d_
Celkem 940 = 940,000 _x000d_
Celkem 940 = 940,000_x000d_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</si>
  <si>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</si>
  <si>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</si>
  <si>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</si>
  <si>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</si>
  <si>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75I961</t>
  </si>
  <si>
    <t>OPTOTRUBKA - HERMETIZACE ÚSEKU DO 2000 M</t>
  </si>
  <si>
    <t>ÚSEK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</si>
  <si>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</si>
  <si>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</si>
  <si>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</si>
  <si>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</si>
  <si>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</si>
  <si>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 xml:space="preserve">OPTOTRUBKOVÁ SPOJKA  PRŮMĚRU DO 40 MM - DODÁVKA</t>
  </si>
  <si>
    <t>8 = 8,000000 [A] _x000d_
Celkem 8 = 8,000 _x000d_
Celkem 8 = 8,000_x000d_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</si>
  <si>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</si>
  <si>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</si>
  <si>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</si>
  <si>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</si>
  <si>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75IA51</t>
  </si>
  <si>
    <t>OPTOTRUBKOVÁ KONCOVKA PRŮMĚRU DO 40 MM - DODÁVKA</t>
  </si>
  <si>
    <t>75IA5X</t>
  </si>
  <si>
    <t>OPTOTRUBKOVÁ KONCOVKA - MONTÁŽ</t>
  </si>
  <si>
    <t>75IA61</t>
  </si>
  <si>
    <t>OPTOTRUBKOVÁ KONCOKA S VENTILKEM PRŮMĚRU DO 40 MM - DODÁVKA</t>
  </si>
  <si>
    <t>75IA6X</t>
  </si>
  <si>
    <t>OPTOTRUBKOVÁ KONCOKA S VENTILKEM - MONTÁŽ</t>
  </si>
  <si>
    <t>75IA71</t>
  </si>
  <si>
    <t>OPTOTRUBKOVÁ PRŮCHODKA PRŮMĚRU DO 40 MM - DODÁVKA</t>
  </si>
  <si>
    <t>75IA7X</t>
  </si>
  <si>
    <t>OPTOTRUBKOVÁ PRŮCHODKA - MONTÁŽ</t>
  </si>
  <si>
    <t>75ID21</t>
  </si>
  <si>
    <t>PLASTOVÁ ZEMNÍ KOMORA PRO ULOŽENÍ SPOJKY - DODÁVKA</t>
  </si>
  <si>
    <t>1 = 1,000000 [A]_x000d_
 "komora KK1 v km 33,119"_x000d_
 1 = 1,000000 [B]_x000d_
 "komora KK2 v km 33,421"_x000d_
 Celkem: A+B = 2,000000 [C] _x000d_
Celkem 2 = 2,000 _x000d_
Celkem 2 = 2,000_x000d_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</si>
  <si>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</si>
  <si>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75ID2X</t>
  </si>
  <si>
    <t>PLASTOVÁ ZEMNÍ KOMORA PRO ULOŽENÍ SPOJKY - MONTÁŽ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</si>
  <si>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</si>
  <si>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</si>
  <si>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</si>
  <si>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</si>
  <si>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75IEC1</t>
  </si>
  <si>
    <t>VENKOVNÍ TELEFONNÍ OBJEKT NA SLOUPKU - DODÁVKA</t>
  </si>
  <si>
    <t>75IECX</t>
  </si>
  <si>
    <t>VENKOVNÍ TELEFONNÍ OBJEKT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</si>
  <si>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</si>
  <si>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75IEF4</t>
  </si>
  <si>
    <t>OPTICKÝ ROZVADĚČ NA ZEĎ 48 VLÁKEN - DODÁVKA</t>
  </si>
  <si>
    <t>75IEFX</t>
  </si>
  <si>
    <t>OPTICKÝ ROZVADĚČ NA ZEĎ - MONTÁŽ</t>
  </si>
  <si>
    <t>75IH61</t>
  </si>
  <si>
    <t>UKONČENÍ KABELU OPTICKÉHO DO 12 VLÁKEN</t>
  </si>
  <si>
    <t>1. Položka obsahuje:
 – kompletní ukončení specifikované kabelizace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nebo práce.</t>
  </si>
  <si>
    <t>75II11</t>
  </si>
  <si>
    <t>SPOJKA PRO CELOPLASTOVÉ KABELY BEZ PANCÍŘE DO 100 ŽIL</t>
  </si>
  <si>
    <t>3 = 3,000000 [A]_x000d_
 "viz. kabelové schéma" _x000d_
Celkem 3 = 3,000 _x000d_
Celkem 3 = 3,000_x000d_</t>
  </si>
  <si>
    <t>1. Položka obsahuje:
 – dodávku specifikovaného bloku/zařízení včetně potřebného drobného montážního materiálu
 – dopravu a skladování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Udává se počet kusů kompletní konstrukce a práce.</t>
  </si>
  <si>
    <t>75II1X</t>
  </si>
  <si>
    <t>SPOJKA PRO CELOPLASTOVÉ KABELY BEZ PANCÍŘE - MONTÁŽ</t>
  </si>
  <si>
    <t>75II3Y</t>
  </si>
  <si>
    <t>SPOJKA DÁLKOVÉHO KABELU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</si>
  <si>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Udává se počet kusů kompletní konstrukce nebo práce.</t>
  </si>
  <si>
    <t>75II71</t>
  </si>
  <si>
    <t>SPOJKA OPTICKÁ DO 72 VLÁKEN</t>
  </si>
  <si>
    <t>75II7X</t>
  </si>
  <si>
    <t>SPOJKA OPTICKÁ - MONTÁŽ</t>
  </si>
  <si>
    <t>75J921</t>
  </si>
  <si>
    <t>OPTICKÝ PATCHCORD SINGLEMODE DO 5 M</t>
  </si>
  <si>
    <t>1. Položka obsahuje:
 – dodávku specifikované kabelizace včetně potřebného drobného montážního materiálu
 – dopravu a skladování
2. Položka neobsahuje:
 X
3. Způsob měření:
Dodávka specifikované kabelizace se měří v délce udané v kusech.</t>
  </si>
  <si>
    <t>75J92X</t>
  </si>
  <si>
    <t>OPTICKÝ PATCHCORD SINGLEMODE - MONTÁŽ</t>
  </si>
  <si>
    <t>1. Položka obsahuje:
 – práce spojené s montáží specifikované kabelizace specifikovaným způsobem
 – veškeré potřebné mechanizmy, včetně obsluhy, náklady na mzdy a přibližné (průměrné) náklady na pořízení potřebných materiálů
2. Položka neobsahuje:
 X
3. Způsob měření:
Práce specifikovaného se měří délce kabelizace udané v kusech.</t>
  </si>
  <si>
    <t>75K671</t>
  </si>
  <si>
    <t>AKUMULÁTOROVÁ BATERIE - STOJAN/NOSIČ AKUMULÁTORŮ - DODÁVKA</t>
  </si>
  <si>
    <t>1. Položka obsahuje:
 – dodávku specifikovaného bloku/zařízení včetně potřebného drobného montážního materiálu
 – dodávku souvisejícího příslušenství pro specifikovaný blok/zařízení
 – dopravu a skladování
2. Položka neobsahuje:
 X
3. Způsob měření:
Udává se počet kusů kompletní konstrukce nebo práce.</t>
  </si>
  <si>
    <t>75K67X</t>
  </si>
  <si>
    <t>AKUMULÁTOROVÁ BATERIE - STOJAN/NOSIČ AKUMULÁTORŮ - MONTÁŽ</t>
  </si>
  <si>
    <t>R75B221</t>
  </si>
  <si>
    <t>DIAGNOSTIKA PZS S MÍSTNÍM VYČÍTÁNÍM DAT S GSM MODULEM</t>
  </si>
  <si>
    <t xml:space="preserve">Dodávka diagnostického (přenosového) zařízení včetně pomocného materiálu, doprava do staveništního skladu.   Diagnostické zařízení se měří v kusech (ks).  Položka obsahuje všechny náklady na dodání zařízení a veškerého pomocného materiálu a jeho dopravy.</t>
  </si>
  <si>
    <t>Položka obsahuje: Dodávku, montáž a SW nastavení (oživení) včetně podružného montážního materiálu, dopravu na staveniště, připojení na kabel a zapojení na zařízení. Dále obsahuje cenu za pom. mechanismy včetně všech ostatních vedlejších nákladů</t>
  </si>
  <si>
    <t>R75C931</t>
  </si>
  <si>
    <t>VNITŘNÍ VÝSTROJ POČÍTAČE NÁPRAV (KAZETA, KARTY, MODEM) - DODÁVKA</t>
  </si>
  <si>
    <t>VNITŘNÍ VÝSTROJ POČÍTAČE NÁPRAV (KAZETA, KARTY, SW, MODEM) - DODÁVKA</t>
  </si>
  <si>
    <t>1. Položka obsahuje:
 – kompletní dodávka vnitřní výstroje počítače náprav, potřebného pomocného materiálu a dopravy do staveništního skladu
 – dodávku vnítřní části a pomocného materiálu, dopravu do staveništního skladu
2. Položka neobsahuje:
 X
3. Způsob měření:
Udává se počet kusů kompletní konstrukce nebo práce.</t>
  </si>
  <si>
    <t>R75C937</t>
  </si>
  <si>
    <t>VNITŘNÍ VÝSTROJ POČÍTAČE NÁPRAV (KAZETA, KARTY, MODEM) - MONTÁŽ</t>
  </si>
  <si>
    <t>VNITŘNÍ VÝSTROJ POČÍTAČE NÁPRAV (KAZETA, KARTY, SW, MODEM) - MONTÁŽ</t>
  </si>
  <si>
    <t>1. Položka obsahuje:
 – kompletní montáž vnitřní výstroje počítače náprav, potřebného pomocného materiálu a dopravy do staveništního skladu
2. Položka neobsahuje:
 X
3. Způsob měření:
Udává se počet kusů kompletní konstrukce nebo práce.</t>
  </si>
  <si>
    <t>R75D161</t>
  </si>
  <si>
    <t>RELÉOVÝ DOMEK (DO 9 M2) PREFABRIKOVANÝ, IZOLOVANÝ, S VENTILACÍ, TOPENÍM A VNITŘNÍ KABELIZACÍ - DODÁVKA</t>
  </si>
  <si>
    <t>RELÉOVÝ DOMEK (DO 9 M2) PREFABRIKOVANÝ, IZOLOVANÝ, S KLIMATIZACÍ A VNITŘNÍ KABELIZACÍ - DODÁVKA</t>
  </si>
  <si>
    <t>1. Položka obsahuje:
 – dodávka reléového domku prefabrikovaného, izolovaného, s klimatizací a vnitřní kabelizací, doprava do staveništního skladu
 – dodávku reléového domku prefabrikovaného, izolovaného, s klimatizací a vnitřní kabelizací včetně pomocného materiálu, dopravu do staveništního skladu
2. Položka neobsahuje:
 X
3. Způsob měření:
Udává se počet kusů kompletní konstrukce nebo práce.
Viz. upřesnění v Technické zprávě</t>
  </si>
  <si>
    <t>R75IEC1</t>
  </si>
  <si>
    <t>DESKA MÍSTNÍHO OVLÁDÁNÍ PRO PŘEJEZD - MONTÁŽ</t>
  </si>
  <si>
    <t>R75IECX</t>
  </si>
  <si>
    <t>DESKA MÍSTNÍHO OVLÁDÁNÍ PRO PŘEJEZD</t>
  </si>
  <si>
    <t>R75IH62</t>
  </si>
  <si>
    <t>Spojování a ukončení kabelů optických svár optického vlákna ve spojce (rozvaděči)</t>
  </si>
  <si>
    <t>2*12 = 24,000000 [A] _x000d_
Celkem 24 = 24,000 _x000d_
Celkem 24 = 24,000_x000d_</t>
  </si>
  <si>
    <t>749</t>
  </si>
  <si>
    <t>Elektromontáže - ostatní práce a konstrukce</t>
  </si>
  <si>
    <t>701004</t>
  </si>
  <si>
    <t>VYHLEDÁVACÍ MARKER ZEMNÍ</t>
  </si>
  <si>
    <t>6 = 6,000000 [A] _x000d_
Celkem 6 = 6,000 _x000d_
Celkem 6 = 6,000_x000d_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</si>
  <si>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</si>
  <si>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702111</t>
  </si>
  <si>
    <t>KABELOVÝ ŽLAB ZEMNÍ VČETNĚ KRYTU SVĚTLÉ ŠÍŘKY DO 120 MM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</si>
  <si>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</si>
  <si>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702212</t>
  </si>
  <si>
    <t>KABELOVÁ CHRÁNIČKA ZEMNÍ DN PŘES 100 DO 200 MM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</si>
  <si>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</si>
  <si>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702312</t>
  </si>
  <si>
    <t>ZAKRYTÍ KABELŮ VÝSTRAŽNOU FÓLIÍ ŠÍŘKY PŘES 20 DO 40 CM</t>
  </si>
  <si>
    <t>960 = 960,000000 [A] _x000d_
Celkem 960 = 960,000 _x000d_
Celkem 960 = 960,000_x000d_</t>
  </si>
  <si>
    <t>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</si>
  <si>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709210</t>
  </si>
  <si>
    <t>KŘIŽOVATKA KABELOVÝCH VEDENÍ SE STÁVAJÍCÍ INŽENÝRSKOU SÍTÍ (KABELEM, POTRUBÍM APOD.)</t>
  </si>
  <si>
    <t>5 = 5,000000 [A] _x000d_
Celkem 5 = 5,000 _x000d_
Celkem 5 = 5,000_x000d_</t>
  </si>
  <si>
    <t>709400</t>
  </si>
  <si>
    <t>ZATAŽENÍ LANKA DO CHRÁNIČKY NEBO ŽLABU</t>
  </si>
  <si>
    <t>10 = 10,000000 [A] _x000d_
Celkem 10 = 10,000 _x000d_
Celkem 10 = 10,000_x000d_</t>
  </si>
  <si>
    <t>1. Položka obsahuje:
 – odvinutí, napojení a zatažení lana do kanálku nebo tvárnicové trasy
 – pomocné mechanismy
2. Položka neobsahuje:
 X
3. Způsob měření:
Měří se metr délkový.</t>
  </si>
  <si>
    <t>R702901</t>
  </si>
  <si>
    <t>ZŘÍZENÍ KABELOVÉHO LOŽE Z PŘESÁTÉHO PÍSKU SVĚTLÉ ŠÍŘKY DO 120 MM</t>
  </si>
  <si>
    <t>ZASYPÁNÍ KABELOVÉHO ŽLABU VRSTVOU Z PŘESÁTÉHO PÍSKU SVĚTLÉ ŠÍŘKY DO 120 MM</t>
  </si>
  <si>
    <t>1. Položka obsahuje:
 – zřízení lože, včetně zasypání kab. žlabu
 – pomocné mechanismy
2. Položka neobsahuje:
 X
3. Způsob měření:
Měří se metr délkový.</t>
  </si>
  <si>
    <t>803</t>
  </si>
  <si>
    <t>Demontáže</t>
  </si>
  <si>
    <t>R75H13Y</t>
  </si>
  <si>
    <t>STÁVAJÍCÍ ZÁKLADY DOPRAVNÍHO ZNAČENÍ - DEMONTÁŽ</t>
  </si>
  <si>
    <t>3 = 3,000000 [A]_x000d_
 "Stávající základy výstražníkových skříní" _x000d_
Celkem 3 = 3,000 _x000d_
Celkem 3 = 3,000_x000d_</t>
  </si>
  <si>
    <t>9</t>
  </si>
  <si>
    <t>Ostatní konstrukce a práce, bourání</t>
  </si>
  <si>
    <t>965841</t>
  </si>
  <si>
    <t>DEMONTÁŽ JAKÉKOLIV NÁVĚSTI</t>
  </si>
  <si>
    <t>7 = 7,000000 [A] _x000d_
Celkem 7 = 7,000 _x000d_
Celkem 7 = 7,000_x000d_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</si>
  <si>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</si>
  <si>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N00</t>
  </si>
  <si>
    <t>Zkoušky, regulace dokumentace</t>
  </si>
  <si>
    <t>75E117</t>
  </si>
  <si>
    <t>DOZOR PRACOVNÍKŮ PROVOZOVATELE PŘI PRÁCI NA ŽIVÉM ZAŘÍZENÍ</t>
  </si>
  <si>
    <t>HOD</t>
  </si>
  <si>
    <t>1. Položka obsahuje:
 – při provádění prací na zařízení, které je v provozu, určují pracovníci správy dopravní cesty kdy a jak je možné potřebný zásah provést
 – ztrátu času pracovníků prozozovatele, kteří tento čas využijí ve prospěch prováděné stavby
2. Položka neobsahuje:
 X
3. Způsob měření:
Udává se počet hodin provádění dozoru, revize nebo práce.</t>
  </si>
  <si>
    <t>75E127</t>
  </si>
  <si>
    <t>CELKOVÁ PROHLÍDKA ZAŘÍZENÍ A VYHOTOVENÍ REVIZNÍ ZPRÁVY</t>
  </si>
  <si>
    <t>16 = 16,000000 [A] _x000d_
Celkem 16 = 16,000 _x000d_
Celkem 16 = 16,000_x000d_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</si>
  <si>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</si>
  <si>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75E197</t>
  </si>
  <si>
    <t>PŘÍPRAVA A CELKOVÉ ZKOUŠKY PŘEJEZDOVÉHO ZABEZPEČOVACÍHO ZAŘÍZENÍ PRO JEDNU KOLEJ</t>
  </si>
  <si>
    <t>1. Položka obsahuje:
 – regulování a aktivování automatického přejezdového zařízení
 – příprava a provedení celkových zkoušek přejezdového zab.zařízení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</si>
  <si>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</si>
  <si>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</si>
  <si>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>12 = 12,000000 [A] _x000d_
Celkem 12 = 12,000 _x000d_
Celkem 12 = 12,000_x000d_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</si>
  <si>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</si>
  <si>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</si>
  <si>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</si>
  <si>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</si>
  <si>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75IJ21</t>
  </si>
  <si>
    <t>MĚŘENÍ ZKRÁCENÉ ZÁVĚREČNÉ DÁLKOVÉHO KABELU V OBOU SMĚRECH ZA PROVOZU</t>
  </si>
  <si>
    <t>ČTYŘKA</t>
  </si>
  <si>
    <t>15 = 15,000000 [A] _x000d_
Celkem 15 = 15,000 _x000d_
Celkem 15 = 15,000_x000d_</t>
  </si>
  <si>
    <t>1. Položka obsahuje:
 – práce spojené s měřením specifikované kabelizace specifikovaným způsobem včetně potřebného drobného montážního materiálu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Měřící práce se udávají počtem čtyřek.</t>
  </si>
  <si>
    <t>R02940</t>
  </si>
  <si>
    <t>Vypracování RDS</t>
  </si>
  <si>
    <t>KPL</t>
  </si>
  <si>
    <t>OSTATNÍ POŽADAVKY - VYPRACOVÁNÍ DOKUMENTACE</t>
  </si>
  <si>
    <t>RDS bude vypracována dle standardů požadovaných investorem.</t>
  </si>
  <si>
    <t>Odpady</t>
  </si>
  <si>
    <t>015112</t>
  </si>
  <si>
    <t>POPLATKY ZA LIKVIDACŮ ODPADŮ NEKONTAMINOVANÝCH - 17 05 04 VYTĚŽENÉ ZEMINY A HORNINY - II. TŘÍDA TĚŽITELNOSTI</t>
  </si>
  <si>
    <t>T</t>
  </si>
  <si>
    <t>EVIDENČNÍ POLOŽKA. Neoceňovat v objektu SO/PS, položka se oceňuje pouze v objektu SO 90-90</t>
  </si>
  <si>
    <t>10 = 10,000000 [A]_x000d_
 "Odhad při výkopech jam pro základy výstržníků" _x000d_
Celkem 10 = 10,000 _x000d_
Celkem 10 = 10,000_x000d_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</si>
  <si>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</si>
  <si>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</si>
  <si>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</si>
  <si>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015160</t>
  </si>
  <si>
    <t>POPLATKY ZA LIKVIDACŮ ODPADŮ NEKONTAMINOVANÝCH - 02 01 03 SMÝCENÉ STROMY A KEŘE</t>
  </si>
  <si>
    <t>0,1 = 0,100000 [A] _x000d_
Celkem 0,1 = 0,100 _x000d_
Celkem 0,1 = 0,100_x000d_</t>
  </si>
  <si>
    <t>OST</t>
  </si>
  <si>
    <t>Ostatní</t>
  </si>
  <si>
    <t>914111</t>
  </si>
  <si>
    <t>DOPRAVNÍ ZNAČKY ZÁKLADNÍ VELIKOSTI OCELOVÉ NEREFLEXNÍ - DOD A MONTÁŽ</t>
  </si>
  <si>
    <t>6 = 6,000000 [A]_x000d_
 "Doplnění stávajícího dopravního značení" _x000d_
Celkem 6 = 6,000 _x000d_
Celkem 6 = 6,000_x000d_</t>
  </si>
  <si>
    <t>Položka zahrnuje:
- dodávku a montáž značek v požadovaném provedení
Položka nezahrnuje:
- x</t>
  </si>
  <si>
    <t>SO 13-72-02</t>
  </si>
  <si>
    <t>131251100</t>
  </si>
  <si>
    <t>Hloubení jam nezapažených v hornině třídy těžitelnosti I skupiny 3 objem do 20 m3 strojně</t>
  </si>
  <si>
    <t xml:space="preserve">5.46                     ZA = 5,460000 [A]_x000d_
 8.24                       RD = 8,240000 [B]_x000d_
 Mezisoučet: A+B = 13,700000 [C]_x000d_
 Celkem: A+B = 13,700000 [D] _x000d_
Celkem 13,7 = 13,700 _x000d_
Celkem 13,7 = 13,700_x000d_</t>
  </si>
  <si>
    <t>174151102</t>
  </si>
  <si>
    <t>Zásyp v uzavřených prostorech sypaninou se zhutněním</t>
  </si>
  <si>
    <t xml:space="preserve">4.64                                  ZA = 4,640000 [A]_x000d_
 5.56                                   RD = 5,560000 [B]_x000d_
 Mezisoučet: A+B = 10,200000 [C]_x000d_
 Celkem: A+B = 10,200000 [D] _x000d_
Celkem 10,2 = 10,200 _x000d_
Celkem 10,2 = 10,200_x000d_</t>
  </si>
  <si>
    <t>182351023</t>
  </si>
  <si>
    <t>Rozprostření ornice pl do 100 m2 ve svahu přes 1:5 tl vrstvy do 200 mm strojně</t>
  </si>
  <si>
    <t>2</t>
  </si>
  <si>
    <t>Zakládání</t>
  </si>
  <si>
    <t>271532211</t>
  </si>
  <si>
    <t>Podsyp pod základové konstrukce se zhutněním z hrubého kameniva frakce 32 až 63 mm</t>
  </si>
  <si>
    <t xml:space="preserve">(3.19*2.21-0.5*0.5*4)*0.25                                   RD = 1,512475 [A]_x000d_
 Celkem: A = 1,512475 [B] _x000d_
Celkem 1,512 = 1,512 _x000d_
Celkem 1,512 = 1,512_x000d_</t>
  </si>
  <si>
    <t>271542211</t>
  </si>
  <si>
    <t>Podsyp pod základové konstrukce se zhutněním z netříděné štěrkodrtě</t>
  </si>
  <si>
    <t xml:space="preserve">(3.19+0.85*2+2.21)*2*0.85*0.20                RD = 2,414000 [A]_x000d_
 Celkem: A = 2,414000 [B] _x000d_
Celkem 2,414 = 2,414 _x000d_
Celkem 2,414 = 2,414_x000d_</t>
  </si>
  <si>
    <t>273313511</t>
  </si>
  <si>
    <t>Základové desky z betonu tř. C 12/15</t>
  </si>
  <si>
    <t xml:space="preserve">0.75*0.75*4*0.05                          RD = 0,112500 [A]_x000d_
 Celkem: A = 0,112500 [B] _x000d_
Celkem 0,113 = 0,113 _x000d_
Celkem 0,113 = 0,113_x000d_</t>
  </si>
  <si>
    <t>275313711</t>
  </si>
  <si>
    <t>Základové patky z betonu tř. C 20/25</t>
  </si>
  <si>
    <t xml:space="preserve">0.75*0.75*4*0.35                          RD = 0,787500 [A]_x000d_
 Celkem: A = 0,787500 [B] _x000d_
Celkem 0,788 = 0,788 _x000d_
Celkem 0,788 = 0,788_x000d_</t>
  </si>
  <si>
    <t>275351121</t>
  </si>
  <si>
    <t>Zřízení bednění základových patek</t>
  </si>
  <si>
    <t xml:space="preserve">(0.75+0.75)*2*4*0.35                          RD = 4,200000 [A]_x000d_
 Celkem: A = 4,200000 [B] _x000d_
Celkem 4,2 = 4,200 _x000d_
Celkem 4,2 = 4,200_x000d_</t>
  </si>
  <si>
    <t>275351122</t>
  </si>
  <si>
    <t>Odstranění bednění základových patek</t>
  </si>
  <si>
    <t>275361821</t>
  </si>
  <si>
    <t>Výztuž základových patek betonářskou ocelí 10 505 (R)</t>
  </si>
  <si>
    <t xml:space="preserve">60.91*0.001                            RD = 0,060910 [A]_x000d_
 Celkem: A = 0,060910 [B] _x000d_
Celkem 0,061 = 0,061 _x000d_
Celkem 0,061 = 0,061_x000d_</t>
  </si>
  <si>
    <t>275362021</t>
  </si>
  <si>
    <t>Výztuž základových patek svařovanými sítěmi Kari</t>
  </si>
  <si>
    <t xml:space="preserve">14.62*0.001                           RD = 0,014620 [A]_x000d_
 Celkem: A = 0,014620 [B] _x000d_
Celkem 0,015 = 0,015 _x000d_
Celkem 0,015 = 0,015_x000d_</t>
  </si>
  <si>
    <t>279113143</t>
  </si>
  <si>
    <t>Základová zeď tl přes 200 do 250 mm z tvárnic ztraceného bednění včetně výplně z betonu tř. C 20/25</t>
  </si>
  <si>
    <t xml:space="preserve">0.5*1.25*2*4                             RD = 5,000000 [A]_x000d_
 Celkem: A = 5,000000 [B] _x000d_
Celkem 5 = 5,000 _x000d_
Celkem 5 = 5,000_x000d_</t>
  </si>
  <si>
    <t>998</t>
  </si>
  <si>
    <t>Přesun hmot</t>
  </si>
  <si>
    <t>998153131</t>
  </si>
  <si>
    <t>Přesun hmot pro samostatné zdi a valy zděné z cihel, kamene, tvárnic nebo monolitické v do 12 m</t>
  </si>
  <si>
    <t>D.2.3.6</t>
  </si>
  <si>
    <t>SO 13-86-02</t>
  </si>
  <si>
    <t>Napájení PZZ P2071</t>
  </si>
  <si>
    <t>25*0,8*0,4 = 8,000000 [A] _x000d_
Celkem 8 = 8,000 _x000d_
Celkem 8 = 8,000_x000d_</t>
  </si>
  <si>
    <t>25*1,2 = 30,000000 [A]_x000d_
 "Délka kabelu s rezervou na 20%" _x000d_
Celkem 30 = 30,000 _x000d_
Celkem 30 = 30,000_x000d_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</si>
  <si>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</si>
  <si>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</si>
  <si>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</si>
  <si>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747212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</si>
  <si>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</si>
  <si>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</si>
  <si>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74F323</t>
  </si>
  <si>
    <t>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</si>
  <si>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702211</t>
  </si>
  <si>
    <t>KABELOVÁ CHRÁNIČKA ZEMNÍ DN DO 100 MM</t>
  </si>
  <si>
    <t>25*1,2 = 30,000000 [A]_x000d_
 "Délka chráničky s rezervou na 20%" _x000d_
Celkem 30 = 30,000 _x000d_
Celkem 30 = 30,000_x000d_</t>
  </si>
  <si>
    <t>702421</t>
  </si>
  <si>
    <t>KABELOVÝ PROSTUP DO OBJEKTU PŘES ZÁKLAD BETONOVÝ SVĚTLÉ ŠÍŘKY DO 100 MM</t>
  </si>
  <si>
    <t>1. Položka obsahuje:
 – kompletní montáž, rozměření, upevnění, sváření, řezání, spojování a pod. 
 – veškerý spojovací a montážní materiál vč. upevňovacího materiálu ( stojky, držáky, konzoly apod.)
 – elektrické pospojování
 – pomocné mechanismy a nátěr
2. Položka neobsahuje:
 – víko a kabelové příchytky
3. Způsob měření:
Měří se metr délkový.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</si>
  <si>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</si>
  <si>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</si>
  <si>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</si>
  <si>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</si>
  <si>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</si>
  <si>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</si>
  <si>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 _x000d_
Celkem 1 = 1,000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</si>
  <si>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</si>
  <si>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</si>
  <si>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</si>
  <si>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</si>
  <si>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</si>
  <si>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</si>
  <si>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</si>
  <si>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</si>
  <si>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</si>
  <si>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</si>
  <si>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</si>
  <si>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</si>
  <si>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</si>
  <si>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</si>
  <si>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</si>
  <si>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</si>
  <si>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</si>
  <si>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</si>
  <si>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</si>
  <si>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</si>
  <si>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</si>
  <si>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</t>
  </si>
  <si>
    <t>v předepsaném rozsahu a počtu dle VTP a ZTP - od stupně PDPS _x000d_
Celkem 1 = 1,000 _x000d_
Celkem 1 = 1,000_x000d_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</si>
  <si>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</si>
  <si>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</si>
  <si>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Exkurze</t>
  </si>
  <si>
    <t>Exkurze dle zákona o zadávání veřejných zakázek</t>
  </si>
  <si>
    <t>Předpoklad 1 exkurze v době realizace stavby _x000d_
Celkem 1 = 1,000 _x000d_
Celkem 1 = 1,000_x000d_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</si>
  <si>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</si>
  <si>
    <t>VSEOB009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</si>
  <si>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</si>
  <si>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</si>
  <si>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</si>
  <si>
    <t>VSEOB010</t>
  </si>
  <si>
    <t>POMOC PRÁCE ZŘÍZ NEBO ZAJIŠŤ OCHRANU INŽENÝRSKÝCH SÍTÍ</t>
  </si>
  <si>
    <t>Položka zahrnuje:
- veškeré náklady spojené s ochranou inženýrských sítí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</si>
</sst>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C10+C12+C14+C16</f>
        <v>0</v>
      </c>
    </row>
    <row r="7" ht="13">
      <c r="B7" s="7" t="s">
        <v>5</v>
      </c>
      <c r="C7" s="8">
        <f>E10+E12+E14+E16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D.1.1.3!M8</f>
        <v>0</v>
      </c>
      <c r="D11" s="11">
        <f>SUMIFS(D.1.1.3!O:O,D.1.1.3!A:A,"P")</f>
        <v>0</v>
      </c>
      <c r="E11" s="11">
        <f>C11+D11</f>
        <v>0</v>
      </c>
      <c r="F11" s="12">
        <f>D.1.1.3!T7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13-72-02'!M8</f>
        <v>0</v>
      </c>
      <c r="D13" s="11">
        <f>SUMIFS('SO 13-72-02'!O:O,'SO 13-72-02'!A:A,"P")</f>
        <v>0</v>
      </c>
      <c r="E13" s="11">
        <f>C13+D13</f>
        <v>0</v>
      </c>
      <c r="F13" s="12">
        <f>'SO 13-72-02'!T7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D.2.3.6!M8</f>
        <v>0</v>
      </c>
      <c r="D15" s="11">
        <f>SUMIFS(D.2.3.6!O:O,D.2.3.6!A:A,"P")</f>
        <v>0</v>
      </c>
      <c r="E15" s="11">
        <f>C15+D15</f>
        <v>0</v>
      </c>
      <c r="F15" s="12">
        <f>D.2.3.6!T7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98-98'!M8</f>
        <v>0</v>
      </c>
      <c r="D17" s="11">
        <f>SUMIFS('SO 98-98'!O:O,'SO 98-98'!A:A,"P")</f>
        <v>0</v>
      </c>
      <c r="E17" s="11">
        <f>C17+D17</f>
        <v>0</v>
      </c>
      <c r="F17" s="12">
        <f>'SO 98-98'!T7</f>
        <v>0</v>
      </c>
    </row>
    <row r="18">
      <c r="A18" s="13"/>
      <c r="B18" s="13"/>
      <c r="C18" s="14"/>
      <c r="D18" s="14"/>
      <c r="E18" s="14"/>
      <c r="F18" s="15"/>
    </row>
  </sheetData>
  <sheetProtection sheet="1" objects="1" scenarios="1" spinCount="100000" saltValue="0Bm9qcqE3czmZQRzL9sLGV1h+bBi6LjKfgJ4QSF2ei7Mxpjb6+BO6VCSP2fT5qWMapfvU6O4jP6tMcOegUfMKA==" hashValue="DoCSnMnrn8akFkqkpqGxELXk9HZMcCJg0OSLeMueninQe0F53ENw70rPNdt6bDC/bd2l1XV5wfaxloPZL12ICA==" algorithmName="SHA-512" password="91E0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12</v>
      </c>
      <c r="D4" s="1"/>
      <c r="E4" s="17" t="s">
        <v>13</v>
      </c>
      <c r="F4" s="1"/>
      <c r="G4" s="1"/>
      <c r="H4" s="1"/>
      <c r="O4">
        <v>0.12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COUNTIFS(L8:L488,"=0",A8:A488,"P")+COUNTIFS(L8:L488,"",A8:A488,"P")+SUM(Q8:Q488)</f>
        <v>0</v>
      </c>
    </row>
    <row r="8" ht="13">
      <c r="A8" s="1" t="s">
        <v>48</v>
      </c>
      <c r="C8" s="22" t="s">
        <v>49</v>
      </c>
      <c r="E8" s="23" t="s">
        <v>15</v>
      </c>
      <c r="L8" s="24">
        <f>L9</f>
        <v>0</v>
      </c>
      <c r="M8" s="24">
        <f>M9</f>
        <v>0</v>
      </c>
      <c r="N8" s="25"/>
    </row>
    <row r="9" ht="13">
      <c r="A9" s="1" t="s">
        <v>50</v>
      </c>
      <c r="C9" s="22" t="s">
        <v>51</v>
      </c>
      <c r="E9" s="23" t="s">
        <v>52</v>
      </c>
      <c r="L9" s="24">
        <f>L10+L39+L44+L105+L402+L431+L436+L441+L470+L483</f>
        <v>0</v>
      </c>
      <c r="M9" s="24">
        <f>M10+M39+M44+M105+M402+M431+M436+M441+M470+M483</f>
        <v>0</v>
      </c>
      <c r="N9" s="25"/>
    </row>
    <row r="10" ht="13">
      <c r="A10" s="1" t="s">
        <v>53</v>
      </c>
      <c r="C10" s="22" t="s">
        <v>54</v>
      </c>
      <c r="E10" s="23" t="s">
        <v>55</v>
      </c>
      <c r="L10" s="24">
        <f>SUMIFS(L11:L38,A11:A38,"P")</f>
        <v>0</v>
      </c>
      <c r="M10" s="24">
        <f>SUMIFS(M11:M38,A11:A38,"P")</f>
        <v>0</v>
      </c>
      <c r="N10" s="25"/>
    </row>
    <row r="11">
      <c r="A11" s="1" t="s">
        <v>56</v>
      </c>
      <c r="B11" s="1">
        <v>1</v>
      </c>
      <c r="C11" s="26" t="s">
        <v>57</v>
      </c>
      <c r="D11" t="s">
        <v>58</v>
      </c>
      <c r="E11" s="27" t="s">
        <v>59</v>
      </c>
      <c r="F11" s="28" t="s">
        <v>60</v>
      </c>
      <c r="G11" s="29">
        <v>20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61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62</v>
      </c>
      <c r="E12" s="27" t="s">
        <v>58</v>
      </c>
    </row>
    <row r="13" ht="39">
      <c r="A13" s="1" t="s">
        <v>63</v>
      </c>
      <c r="E13" s="33" t="s">
        <v>64</v>
      </c>
    </row>
    <row r="14" ht="75">
      <c r="A14" s="1" t="s">
        <v>65</v>
      </c>
      <c r="E14" s="27" t="s">
        <v>66</v>
      </c>
    </row>
    <row r="15">
      <c r="A15" s="1" t="s">
        <v>56</v>
      </c>
      <c r="B15" s="1">
        <v>2</v>
      </c>
      <c r="C15" s="26" t="s">
        <v>67</v>
      </c>
      <c r="D15" t="s">
        <v>58</v>
      </c>
      <c r="E15" s="27" t="s">
        <v>68</v>
      </c>
      <c r="F15" s="28" t="s">
        <v>60</v>
      </c>
      <c r="G15" s="29">
        <v>384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61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62</v>
      </c>
      <c r="E16" s="27" t="s">
        <v>58</v>
      </c>
    </row>
    <row r="17" ht="39">
      <c r="A17" s="1" t="s">
        <v>63</v>
      </c>
      <c r="E17" s="33" t="s">
        <v>69</v>
      </c>
    </row>
    <row r="18" ht="50">
      <c r="A18" s="1" t="s">
        <v>65</v>
      </c>
      <c r="E18" s="27" t="s">
        <v>70</v>
      </c>
    </row>
    <row r="19">
      <c r="A19" s="1" t="s">
        <v>56</v>
      </c>
      <c r="B19" s="1">
        <v>3</v>
      </c>
      <c r="C19" s="26" t="s">
        <v>71</v>
      </c>
      <c r="D19" t="s">
        <v>58</v>
      </c>
      <c r="E19" s="27" t="s">
        <v>72</v>
      </c>
      <c r="F19" s="28" t="s">
        <v>73</v>
      </c>
      <c r="G19" s="29">
        <v>8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61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62</v>
      </c>
      <c r="E20" s="27" t="s">
        <v>58</v>
      </c>
    </row>
    <row r="21" ht="91">
      <c r="A21" s="1" t="s">
        <v>63</v>
      </c>
      <c r="E21" s="33" t="s">
        <v>74</v>
      </c>
    </row>
    <row r="22" ht="312.5">
      <c r="A22" s="1" t="s">
        <v>65</v>
      </c>
      <c r="E22" s="27" t="s">
        <v>75</v>
      </c>
    </row>
    <row r="23">
      <c r="A23" s="1" t="s">
        <v>56</v>
      </c>
      <c r="B23" s="1">
        <v>4</v>
      </c>
      <c r="C23" s="26" t="s">
        <v>76</v>
      </c>
      <c r="D23" t="s">
        <v>58</v>
      </c>
      <c r="E23" s="27" t="s">
        <v>77</v>
      </c>
      <c r="F23" s="28" t="s">
        <v>73</v>
      </c>
      <c r="G23" s="29">
        <v>307.19999999999999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61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62</v>
      </c>
      <c r="E24" s="27" t="s">
        <v>58</v>
      </c>
    </row>
    <row r="25" ht="39">
      <c r="A25" s="1" t="s">
        <v>63</v>
      </c>
      <c r="E25" s="33" t="s">
        <v>78</v>
      </c>
    </row>
    <row r="26" ht="312.5">
      <c r="A26" s="1" t="s">
        <v>65</v>
      </c>
      <c r="E26" s="27" t="s">
        <v>79</v>
      </c>
    </row>
    <row r="27">
      <c r="A27" s="1" t="s">
        <v>56</v>
      </c>
      <c r="B27" s="1">
        <v>5</v>
      </c>
      <c r="C27" s="26" t="s">
        <v>80</v>
      </c>
      <c r="D27" t="s">
        <v>58</v>
      </c>
      <c r="E27" s="27" t="s">
        <v>81</v>
      </c>
      <c r="F27" s="28" t="s">
        <v>82</v>
      </c>
      <c r="G27" s="29">
        <v>20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61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62</v>
      </c>
      <c r="E28" s="27" t="s">
        <v>58</v>
      </c>
    </row>
    <row r="29" ht="39">
      <c r="A29" s="1" t="s">
        <v>63</v>
      </c>
      <c r="E29" s="33" t="s">
        <v>83</v>
      </c>
    </row>
    <row r="30" ht="75">
      <c r="A30" s="1" t="s">
        <v>65</v>
      </c>
      <c r="E30" s="27" t="s">
        <v>84</v>
      </c>
    </row>
    <row r="31">
      <c r="A31" s="1" t="s">
        <v>56</v>
      </c>
      <c r="B31" s="1">
        <v>6</v>
      </c>
      <c r="C31" s="26" t="s">
        <v>85</v>
      </c>
      <c r="D31" t="s">
        <v>58</v>
      </c>
      <c r="E31" s="27" t="s">
        <v>86</v>
      </c>
      <c r="F31" s="28" t="s">
        <v>73</v>
      </c>
      <c r="G31" s="29">
        <v>315.19999999999999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61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62</v>
      </c>
      <c r="E32" s="27" t="s">
        <v>58</v>
      </c>
    </row>
    <row r="33" ht="39">
      <c r="A33" s="1" t="s">
        <v>63</v>
      </c>
      <c r="E33" s="33" t="s">
        <v>87</v>
      </c>
    </row>
    <row r="34" ht="225">
      <c r="A34" s="1" t="s">
        <v>65</v>
      </c>
      <c r="E34" s="27" t="s">
        <v>88</v>
      </c>
    </row>
    <row r="35">
      <c r="A35" s="1" t="s">
        <v>56</v>
      </c>
      <c r="B35" s="1">
        <v>7</v>
      </c>
      <c r="C35" s="26" t="s">
        <v>89</v>
      </c>
      <c r="D35" t="s">
        <v>58</v>
      </c>
      <c r="E35" s="27" t="s">
        <v>90</v>
      </c>
      <c r="F35" s="28" t="s">
        <v>60</v>
      </c>
      <c r="G35" s="29">
        <v>384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61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62</v>
      </c>
      <c r="E36" s="27" t="s">
        <v>58</v>
      </c>
    </row>
    <row r="37" ht="39">
      <c r="A37" s="1" t="s">
        <v>63</v>
      </c>
      <c r="E37" s="33" t="s">
        <v>91</v>
      </c>
    </row>
    <row r="38" ht="62.5">
      <c r="A38" s="1" t="s">
        <v>65</v>
      </c>
      <c r="E38" s="27" t="s">
        <v>92</v>
      </c>
    </row>
    <row r="39" ht="13">
      <c r="A39" s="1" t="s">
        <v>53</v>
      </c>
      <c r="C39" s="22" t="s">
        <v>93</v>
      </c>
      <c r="E39" s="23" t="s">
        <v>94</v>
      </c>
      <c r="L39" s="24">
        <f>SUMIFS(L40:L43,A40:A43,"P")</f>
        <v>0</v>
      </c>
      <c r="M39" s="24">
        <f>SUMIFS(M40:M43,A40:A43,"P")</f>
        <v>0</v>
      </c>
      <c r="N39" s="25"/>
    </row>
    <row r="40">
      <c r="A40" s="1" t="s">
        <v>56</v>
      </c>
      <c r="B40" s="1">
        <v>8</v>
      </c>
      <c r="C40" s="26" t="s">
        <v>95</v>
      </c>
      <c r="D40" t="s">
        <v>58</v>
      </c>
      <c r="E40" s="27" t="s">
        <v>96</v>
      </c>
      <c r="F40" s="28" t="s">
        <v>60</v>
      </c>
      <c r="G40" s="29">
        <v>7.5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61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62</v>
      </c>
      <c r="E41" s="27" t="s">
        <v>58</v>
      </c>
    </row>
    <row r="42" ht="78">
      <c r="A42" s="1" t="s">
        <v>63</v>
      </c>
      <c r="E42" s="33" t="s">
        <v>97</v>
      </c>
    </row>
    <row r="43" ht="87.5">
      <c r="A43" s="1" t="s">
        <v>65</v>
      </c>
      <c r="E43" s="27" t="s">
        <v>98</v>
      </c>
    </row>
    <row r="44" ht="13">
      <c r="A44" s="1" t="s">
        <v>53</v>
      </c>
      <c r="C44" s="22" t="s">
        <v>99</v>
      </c>
      <c r="E44" s="23" t="s">
        <v>100</v>
      </c>
      <c r="L44" s="24">
        <f>SUMIFS(L45:L104,A45:A104,"P")</f>
        <v>0</v>
      </c>
      <c r="M44" s="24">
        <f>SUMIFS(M45:M104,A45:A104,"P")</f>
        <v>0</v>
      </c>
      <c r="N44" s="25"/>
    </row>
    <row r="45">
      <c r="A45" s="1" t="s">
        <v>56</v>
      </c>
      <c r="B45" s="1">
        <v>9</v>
      </c>
      <c r="C45" s="26" t="s">
        <v>101</v>
      </c>
      <c r="D45" t="s">
        <v>58</v>
      </c>
      <c r="E45" s="27" t="s">
        <v>102</v>
      </c>
      <c r="F45" s="28" t="s">
        <v>103</v>
      </c>
      <c r="G45" s="29">
        <v>1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61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62</v>
      </c>
      <c r="E46" s="27" t="s">
        <v>58</v>
      </c>
    </row>
    <row r="47" ht="39">
      <c r="A47" s="1" t="s">
        <v>63</v>
      </c>
      <c r="E47" s="33" t="s">
        <v>104</v>
      </c>
    </row>
    <row r="48" ht="75">
      <c r="A48" s="1" t="s">
        <v>65</v>
      </c>
      <c r="E48" s="27" t="s">
        <v>105</v>
      </c>
    </row>
    <row r="49">
      <c r="A49" s="1" t="s">
        <v>56</v>
      </c>
      <c r="B49" s="1">
        <v>10</v>
      </c>
      <c r="C49" s="26" t="s">
        <v>106</v>
      </c>
      <c r="D49" t="s">
        <v>58</v>
      </c>
      <c r="E49" s="27" t="s">
        <v>107</v>
      </c>
      <c r="F49" s="28" t="s">
        <v>82</v>
      </c>
      <c r="G49" s="29">
        <v>50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 t="s">
        <v>61</v>
      </c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62</v>
      </c>
      <c r="E50" s="27" t="s">
        <v>58</v>
      </c>
    </row>
    <row r="51" ht="39">
      <c r="A51" s="1" t="s">
        <v>63</v>
      </c>
      <c r="E51" s="33" t="s">
        <v>108</v>
      </c>
    </row>
    <row r="52" ht="112.5">
      <c r="A52" s="1" t="s">
        <v>65</v>
      </c>
      <c r="E52" s="27" t="s">
        <v>109</v>
      </c>
    </row>
    <row r="53">
      <c r="A53" s="1" t="s">
        <v>56</v>
      </c>
      <c r="B53" s="1">
        <v>11</v>
      </c>
      <c r="C53" s="26" t="s">
        <v>110</v>
      </c>
      <c r="D53" t="s">
        <v>58</v>
      </c>
      <c r="E53" s="27" t="s">
        <v>111</v>
      </c>
      <c r="F53" s="28" t="s">
        <v>103</v>
      </c>
      <c r="G53" s="29">
        <v>18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61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62</v>
      </c>
      <c r="E54" s="27" t="s">
        <v>58</v>
      </c>
    </row>
    <row r="55" ht="52">
      <c r="A55" s="1" t="s">
        <v>63</v>
      </c>
      <c r="E55" s="33" t="s">
        <v>112</v>
      </c>
    </row>
    <row r="56" ht="100">
      <c r="A56" s="1" t="s">
        <v>65</v>
      </c>
      <c r="E56" s="27" t="s">
        <v>113</v>
      </c>
    </row>
    <row r="57">
      <c r="A57" s="1" t="s">
        <v>56</v>
      </c>
      <c r="B57" s="1">
        <v>12</v>
      </c>
      <c r="C57" s="26" t="s">
        <v>114</v>
      </c>
      <c r="D57" t="s">
        <v>58</v>
      </c>
      <c r="E57" s="27" t="s">
        <v>115</v>
      </c>
      <c r="F57" s="28" t="s">
        <v>103</v>
      </c>
      <c r="G57" s="29">
        <v>1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61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62</v>
      </c>
      <c r="E58" s="27" t="s">
        <v>58</v>
      </c>
    </row>
    <row r="59" ht="39">
      <c r="A59" s="1" t="s">
        <v>63</v>
      </c>
      <c r="E59" s="33" t="s">
        <v>104</v>
      </c>
    </row>
    <row r="60" ht="75">
      <c r="A60" s="1" t="s">
        <v>65</v>
      </c>
      <c r="E60" s="27" t="s">
        <v>116</v>
      </c>
    </row>
    <row r="61">
      <c r="A61" s="1" t="s">
        <v>56</v>
      </c>
      <c r="B61" s="1">
        <v>13</v>
      </c>
      <c r="C61" s="26" t="s">
        <v>117</v>
      </c>
      <c r="D61" t="s">
        <v>58</v>
      </c>
      <c r="E61" s="27" t="s">
        <v>118</v>
      </c>
      <c r="F61" s="28" t="s">
        <v>103</v>
      </c>
      <c r="G61" s="29">
        <v>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61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62</v>
      </c>
      <c r="E62" s="27" t="s">
        <v>58</v>
      </c>
    </row>
    <row r="63" ht="39">
      <c r="A63" s="1" t="s">
        <v>63</v>
      </c>
      <c r="E63" s="33" t="s">
        <v>104</v>
      </c>
    </row>
    <row r="64" ht="75">
      <c r="A64" s="1" t="s">
        <v>65</v>
      </c>
      <c r="E64" s="27" t="s">
        <v>119</v>
      </c>
    </row>
    <row r="65">
      <c r="A65" s="1" t="s">
        <v>56</v>
      </c>
      <c r="B65" s="1">
        <v>14</v>
      </c>
      <c r="C65" s="26" t="s">
        <v>120</v>
      </c>
      <c r="D65" t="s">
        <v>58</v>
      </c>
      <c r="E65" s="27" t="s">
        <v>121</v>
      </c>
      <c r="F65" s="28" t="s">
        <v>103</v>
      </c>
      <c r="G65" s="29">
        <v>2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61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62</v>
      </c>
      <c r="E66" s="27" t="s">
        <v>58</v>
      </c>
    </row>
    <row r="67" ht="39">
      <c r="A67" s="1" t="s">
        <v>63</v>
      </c>
      <c r="E67" s="33" t="s">
        <v>122</v>
      </c>
    </row>
    <row r="68" ht="87.5">
      <c r="A68" s="1" t="s">
        <v>65</v>
      </c>
      <c r="E68" s="27" t="s">
        <v>123</v>
      </c>
    </row>
    <row r="69">
      <c r="A69" s="1" t="s">
        <v>56</v>
      </c>
      <c r="B69" s="1">
        <v>15</v>
      </c>
      <c r="C69" s="26" t="s">
        <v>124</v>
      </c>
      <c r="D69" t="s">
        <v>58</v>
      </c>
      <c r="E69" s="27" t="s">
        <v>125</v>
      </c>
      <c r="F69" s="28" t="s">
        <v>103</v>
      </c>
      <c r="G69" s="29">
        <v>18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61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62</v>
      </c>
      <c r="E70" s="27" t="s">
        <v>58</v>
      </c>
    </row>
    <row r="71" ht="52">
      <c r="A71" s="1" t="s">
        <v>63</v>
      </c>
      <c r="E71" s="33" t="s">
        <v>126</v>
      </c>
    </row>
    <row r="72" ht="100">
      <c r="A72" s="1" t="s">
        <v>65</v>
      </c>
      <c r="E72" s="27" t="s">
        <v>127</v>
      </c>
    </row>
    <row r="73">
      <c r="A73" s="1" t="s">
        <v>56</v>
      </c>
      <c r="B73" s="1">
        <v>16</v>
      </c>
      <c r="C73" s="26" t="s">
        <v>128</v>
      </c>
      <c r="D73" t="s">
        <v>58</v>
      </c>
      <c r="E73" s="27" t="s">
        <v>129</v>
      </c>
      <c r="F73" s="28" t="s">
        <v>103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61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62</v>
      </c>
      <c r="E74" s="27" t="s">
        <v>58</v>
      </c>
    </row>
    <row r="75" ht="39">
      <c r="A75" s="1" t="s">
        <v>63</v>
      </c>
      <c r="E75" s="33" t="s">
        <v>104</v>
      </c>
    </row>
    <row r="76" ht="125">
      <c r="A76" s="1" t="s">
        <v>65</v>
      </c>
      <c r="E76" s="27" t="s">
        <v>130</v>
      </c>
    </row>
    <row r="77">
      <c r="A77" s="1" t="s">
        <v>56</v>
      </c>
      <c r="B77" s="1">
        <v>17</v>
      </c>
      <c r="C77" s="26" t="s">
        <v>131</v>
      </c>
      <c r="D77" t="s">
        <v>58</v>
      </c>
      <c r="E77" s="27" t="s">
        <v>132</v>
      </c>
      <c r="F77" s="28" t="s">
        <v>103</v>
      </c>
      <c r="G77" s="29">
        <v>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61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62</v>
      </c>
      <c r="E78" s="27" t="s">
        <v>58</v>
      </c>
    </row>
    <row r="79" ht="39">
      <c r="A79" s="1" t="s">
        <v>63</v>
      </c>
      <c r="E79" s="33" t="s">
        <v>104</v>
      </c>
    </row>
    <row r="80" ht="100">
      <c r="A80" s="1" t="s">
        <v>65</v>
      </c>
      <c r="E80" s="27" t="s">
        <v>133</v>
      </c>
    </row>
    <row r="81">
      <c r="A81" s="1" t="s">
        <v>56</v>
      </c>
      <c r="B81" s="1">
        <v>18</v>
      </c>
      <c r="C81" s="26" t="s">
        <v>134</v>
      </c>
      <c r="D81" t="s">
        <v>58</v>
      </c>
      <c r="E81" s="27" t="s">
        <v>135</v>
      </c>
      <c r="F81" s="28" t="s">
        <v>103</v>
      </c>
      <c r="G81" s="29">
        <v>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61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62</v>
      </c>
      <c r="E82" s="27" t="s">
        <v>58</v>
      </c>
    </row>
    <row r="83" ht="39">
      <c r="A83" s="1" t="s">
        <v>63</v>
      </c>
      <c r="E83" s="33" t="s">
        <v>104</v>
      </c>
    </row>
    <row r="84" ht="100">
      <c r="A84" s="1" t="s">
        <v>65</v>
      </c>
      <c r="E84" s="27" t="s">
        <v>133</v>
      </c>
    </row>
    <row r="85">
      <c r="A85" s="1" t="s">
        <v>56</v>
      </c>
      <c r="B85" s="1">
        <v>19</v>
      </c>
      <c r="C85" s="26" t="s">
        <v>136</v>
      </c>
      <c r="D85" t="s">
        <v>58</v>
      </c>
      <c r="E85" s="27" t="s">
        <v>137</v>
      </c>
      <c r="F85" s="28" t="s">
        <v>103</v>
      </c>
      <c r="G85" s="29">
        <v>3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61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62</v>
      </c>
      <c r="E86" s="27" t="s">
        <v>58</v>
      </c>
    </row>
    <row r="87" ht="39">
      <c r="A87" s="1" t="s">
        <v>63</v>
      </c>
      <c r="E87" s="33" t="s">
        <v>138</v>
      </c>
    </row>
    <row r="88" ht="87.5">
      <c r="A88" s="1" t="s">
        <v>65</v>
      </c>
      <c r="E88" s="27" t="s">
        <v>139</v>
      </c>
    </row>
    <row r="89">
      <c r="A89" s="1" t="s">
        <v>56</v>
      </c>
      <c r="B89" s="1">
        <v>20</v>
      </c>
      <c r="C89" s="26" t="s">
        <v>140</v>
      </c>
      <c r="D89" t="s">
        <v>58</v>
      </c>
      <c r="E89" s="27" t="s">
        <v>141</v>
      </c>
      <c r="F89" s="28" t="s">
        <v>103</v>
      </c>
      <c r="G89" s="29">
        <v>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61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62</v>
      </c>
      <c r="E90" s="27" t="s">
        <v>58</v>
      </c>
    </row>
    <row r="91" ht="39">
      <c r="A91" s="1" t="s">
        <v>63</v>
      </c>
      <c r="E91" s="33" t="s">
        <v>104</v>
      </c>
    </row>
    <row r="92" ht="100">
      <c r="A92" s="1" t="s">
        <v>65</v>
      </c>
      <c r="E92" s="27" t="s">
        <v>133</v>
      </c>
    </row>
    <row r="93">
      <c r="A93" s="1" t="s">
        <v>56</v>
      </c>
      <c r="B93" s="1">
        <v>21</v>
      </c>
      <c r="C93" s="26" t="s">
        <v>142</v>
      </c>
      <c r="D93" t="s">
        <v>58</v>
      </c>
      <c r="E93" s="27" t="s">
        <v>143</v>
      </c>
      <c r="F93" s="28" t="s">
        <v>103</v>
      </c>
      <c r="G93" s="29">
        <v>1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61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62</v>
      </c>
      <c r="E94" s="27" t="s">
        <v>58</v>
      </c>
    </row>
    <row r="95" ht="39">
      <c r="A95" s="1" t="s">
        <v>63</v>
      </c>
      <c r="E95" s="33" t="s">
        <v>104</v>
      </c>
    </row>
    <row r="96" ht="100">
      <c r="A96" s="1" t="s">
        <v>65</v>
      </c>
      <c r="E96" s="27" t="s">
        <v>133</v>
      </c>
    </row>
    <row r="97">
      <c r="A97" s="1" t="s">
        <v>56</v>
      </c>
      <c r="B97" s="1">
        <v>23</v>
      </c>
      <c r="C97" s="26" t="s">
        <v>144</v>
      </c>
      <c r="D97" t="s">
        <v>58</v>
      </c>
      <c r="E97" s="27" t="s">
        <v>145</v>
      </c>
      <c r="F97" s="28" t="s">
        <v>103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61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62</v>
      </c>
      <c r="E98" s="27" t="s">
        <v>58</v>
      </c>
    </row>
    <row r="99" ht="39">
      <c r="A99" s="1" t="s">
        <v>63</v>
      </c>
      <c r="E99" s="33" t="s">
        <v>122</v>
      </c>
    </row>
    <row r="100" ht="75">
      <c r="A100" s="1" t="s">
        <v>65</v>
      </c>
      <c r="E100" s="27" t="s">
        <v>146</v>
      </c>
    </row>
    <row r="101">
      <c r="A101" s="1" t="s">
        <v>56</v>
      </c>
      <c r="B101" s="1">
        <v>22</v>
      </c>
      <c r="C101" s="26" t="s">
        <v>147</v>
      </c>
      <c r="D101" t="s">
        <v>58</v>
      </c>
      <c r="E101" s="27" t="s">
        <v>148</v>
      </c>
      <c r="F101" s="28" t="s">
        <v>103</v>
      </c>
      <c r="G101" s="29">
        <v>1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58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62</v>
      </c>
      <c r="E102" s="27" t="s">
        <v>148</v>
      </c>
    </row>
    <row r="103" ht="39">
      <c r="A103" s="1" t="s">
        <v>63</v>
      </c>
      <c r="E103" s="33" t="s">
        <v>104</v>
      </c>
    </row>
    <row r="104">
      <c r="A104" s="1" t="s">
        <v>65</v>
      </c>
      <c r="E104" s="27" t="s">
        <v>58</v>
      </c>
    </row>
    <row r="105" ht="13">
      <c r="A105" s="1" t="s">
        <v>53</v>
      </c>
      <c r="C105" s="22" t="s">
        <v>149</v>
      </c>
      <c r="E105" s="23" t="s">
        <v>150</v>
      </c>
      <c r="L105" s="24">
        <f>SUMIFS(L106:L401,A106:A401,"P")</f>
        <v>0</v>
      </c>
      <c r="M105" s="24">
        <f>SUMIFS(M106:M401,A106:A401,"P")</f>
        <v>0</v>
      </c>
      <c r="N105" s="25"/>
    </row>
    <row r="106">
      <c r="A106" s="1" t="s">
        <v>56</v>
      </c>
      <c r="B106" s="1">
        <v>24</v>
      </c>
      <c r="C106" s="26" t="s">
        <v>151</v>
      </c>
      <c r="D106" t="s">
        <v>58</v>
      </c>
      <c r="E106" s="27" t="s">
        <v>152</v>
      </c>
      <c r="F106" s="28" t="s">
        <v>82</v>
      </c>
      <c r="G106" s="29">
        <v>26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61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62</v>
      </c>
      <c r="E107" s="27" t="s">
        <v>58</v>
      </c>
    </row>
    <row r="108" ht="91">
      <c r="A108" s="1" t="s">
        <v>63</v>
      </c>
      <c r="E108" s="33" t="s">
        <v>153</v>
      </c>
    </row>
    <row r="109" ht="75">
      <c r="A109" s="1" t="s">
        <v>65</v>
      </c>
      <c r="E109" s="27" t="s">
        <v>154</v>
      </c>
    </row>
    <row r="110">
      <c r="A110" s="1" t="s">
        <v>56</v>
      </c>
      <c r="B110" s="1">
        <v>25</v>
      </c>
      <c r="C110" s="26" t="s">
        <v>155</v>
      </c>
      <c r="D110" t="s">
        <v>58</v>
      </c>
      <c r="E110" s="27" t="s">
        <v>156</v>
      </c>
      <c r="F110" s="28" t="s">
        <v>82</v>
      </c>
      <c r="G110" s="29">
        <v>70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61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62</v>
      </c>
      <c r="E111" s="27" t="s">
        <v>58</v>
      </c>
    </row>
    <row r="112" ht="91">
      <c r="A112" s="1" t="s">
        <v>63</v>
      </c>
      <c r="E112" s="33" t="s">
        <v>157</v>
      </c>
    </row>
    <row r="113" ht="75">
      <c r="A113" s="1" t="s">
        <v>65</v>
      </c>
      <c r="E113" s="27" t="s">
        <v>154</v>
      </c>
    </row>
    <row r="114">
      <c r="A114" s="1" t="s">
        <v>56</v>
      </c>
      <c r="B114" s="1">
        <v>71</v>
      </c>
      <c r="C114" s="26" t="s">
        <v>158</v>
      </c>
      <c r="D114" t="s">
        <v>58</v>
      </c>
      <c r="E114" s="27" t="s">
        <v>159</v>
      </c>
      <c r="F114" s="28" t="s">
        <v>103</v>
      </c>
      <c r="G114" s="29">
        <v>24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61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62</v>
      </c>
      <c r="E115" s="27" t="s">
        <v>58</v>
      </c>
    </row>
    <row r="116" ht="39">
      <c r="A116" s="1" t="s">
        <v>63</v>
      </c>
      <c r="E116" s="33" t="s">
        <v>160</v>
      </c>
    </row>
    <row r="117" ht="37.5">
      <c r="A117" s="1" t="s">
        <v>65</v>
      </c>
      <c r="E117" s="27" t="s">
        <v>161</v>
      </c>
    </row>
    <row r="118">
      <c r="A118" s="1" t="s">
        <v>56</v>
      </c>
      <c r="B118" s="1">
        <v>73</v>
      </c>
      <c r="C118" s="26" t="s">
        <v>162</v>
      </c>
      <c r="D118" t="s">
        <v>58</v>
      </c>
      <c r="E118" s="27" t="s">
        <v>163</v>
      </c>
      <c r="F118" s="28" t="s">
        <v>82</v>
      </c>
      <c r="G118" s="29">
        <v>30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61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62</v>
      </c>
      <c r="E119" s="27" t="s">
        <v>58</v>
      </c>
    </row>
    <row r="120" ht="39">
      <c r="A120" s="1" t="s">
        <v>63</v>
      </c>
      <c r="E120" s="33" t="s">
        <v>164</v>
      </c>
    </row>
    <row r="121" ht="62.5">
      <c r="A121" s="1" t="s">
        <v>65</v>
      </c>
      <c r="E121" s="27" t="s">
        <v>165</v>
      </c>
    </row>
    <row r="122" ht="25">
      <c r="A122" s="1" t="s">
        <v>56</v>
      </c>
      <c r="B122" s="1">
        <v>26</v>
      </c>
      <c r="C122" s="26" t="s">
        <v>166</v>
      </c>
      <c r="D122" t="s">
        <v>58</v>
      </c>
      <c r="E122" s="27" t="s">
        <v>167</v>
      </c>
      <c r="F122" s="28" t="s">
        <v>103</v>
      </c>
      <c r="G122" s="29">
        <v>6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61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62</v>
      </c>
      <c r="E123" s="27" t="s">
        <v>58</v>
      </c>
    </row>
    <row r="124" ht="39">
      <c r="A124" s="1" t="s">
        <v>63</v>
      </c>
      <c r="E124" s="33" t="s">
        <v>168</v>
      </c>
    </row>
    <row r="125" ht="87.5">
      <c r="A125" s="1" t="s">
        <v>65</v>
      </c>
      <c r="E125" s="27" t="s">
        <v>169</v>
      </c>
    </row>
    <row r="126" ht="25">
      <c r="A126" s="1" t="s">
        <v>56</v>
      </c>
      <c r="B126" s="1">
        <v>27</v>
      </c>
      <c r="C126" s="26" t="s">
        <v>170</v>
      </c>
      <c r="D126" t="s">
        <v>58</v>
      </c>
      <c r="E126" s="27" t="s">
        <v>171</v>
      </c>
      <c r="F126" s="28" t="s">
        <v>103</v>
      </c>
      <c r="G126" s="29">
        <v>6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61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62</v>
      </c>
      <c r="E127" s="27" t="s">
        <v>58</v>
      </c>
    </row>
    <row r="128" ht="39">
      <c r="A128" s="1" t="s">
        <v>63</v>
      </c>
      <c r="E128" s="33" t="s">
        <v>168</v>
      </c>
    </row>
    <row r="129" ht="87.5">
      <c r="A129" s="1" t="s">
        <v>65</v>
      </c>
      <c r="E129" s="27" t="s">
        <v>169</v>
      </c>
    </row>
    <row r="130">
      <c r="A130" s="1" t="s">
        <v>56</v>
      </c>
      <c r="B130" s="1">
        <v>28</v>
      </c>
      <c r="C130" s="26" t="s">
        <v>172</v>
      </c>
      <c r="D130" t="s">
        <v>58</v>
      </c>
      <c r="E130" s="27" t="s">
        <v>173</v>
      </c>
      <c r="F130" s="28" t="s">
        <v>174</v>
      </c>
      <c r="G130" s="29">
        <v>2.9670000000000001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61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62</v>
      </c>
      <c r="E131" s="27" t="s">
        <v>58</v>
      </c>
    </row>
    <row r="132" ht="65">
      <c r="A132" s="1" t="s">
        <v>63</v>
      </c>
      <c r="E132" s="33" t="s">
        <v>175</v>
      </c>
    </row>
    <row r="133" ht="75">
      <c r="A133" s="1" t="s">
        <v>65</v>
      </c>
      <c r="E133" s="27" t="s">
        <v>176</v>
      </c>
    </row>
    <row r="134">
      <c r="A134" s="1" t="s">
        <v>56</v>
      </c>
      <c r="B134" s="1">
        <v>29</v>
      </c>
      <c r="C134" s="26" t="s">
        <v>177</v>
      </c>
      <c r="D134" t="s">
        <v>58</v>
      </c>
      <c r="E134" s="27" t="s">
        <v>178</v>
      </c>
      <c r="F134" s="28" t="s">
        <v>174</v>
      </c>
      <c r="G134" s="29">
        <v>3.6200000000000001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61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62</v>
      </c>
      <c r="E135" s="27" t="s">
        <v>58</v>
      </c>
    </row>
    <row r="136" ht="91">
      <c r="A136" s="1" t="s">
        <v>63</v>
      </c>
      <c r="E136" s="33" t="s">
        <v>179</v>
      </c>
    </row>
    <row r="137" ht="75">
      <c r="A137" s="1" t="s">
        <v>65</v>
      </c>
      <c r="E137" s="27" t="s">
        <v>176</v>
      </c>
    </row>
    <row r="138">
      <c r="A138" s="1" t="s">
        <v>56</v>
      </c>
      <c r="B138" s="1">
        <v>30</v>
      </c>
      <c r="C138" s="26" t="s">
        <v>180</v>
      </c>
      <c r="D138" t="s">
        <v>58</v>
      </c>
      <c r="E138" s="27" t="s">
        <v>181</v>
      </c>
      <c r="F138" s="28" t="s">
        <v>174</v>
      </c>
      <c r="G138" s="29">
        <v>2.9670000000000001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61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62</v>
      </c>
      <c r="E139" s="27" t="s">
        <v>58</v>
      </c>
    </row>
    <row r="140" ht="65">
      <c r="A140" s="1" t="s">
        <v>63</v>
      </c>
      <c r="E140" s="33" t="s">
        <v>175</v>
      </c>
    </row>
    <row r="141" ht="187.5">
      <c r="A141" s="1" t="s">
        <v>65</v>
      </c>
      <c r="E141" s="27" t="s">
        <v>182</v>
      </c>
    </row>
    <row r="142">
      <c r="A142" s="1" t="s">
        <v>56</v>
      </c>
      <c r="B142" s="1">
        <v>31</v>
      </c>
      <c r="C142" s="26" t="s">
        <v>183</v>
      </c>
      <c r="D142" t="s">
        <v>58</v>
      </c>
      <c r="E142" s="27" t="s">
        <v>184</v>
      </c>
      <c r="F142" s="28" t="s">
        <v>174</v>
      </c>
      <c r="G142" s="29">
        <v>3.6200000000000001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61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62</v>
      </c>
      <c r="E143" s="27" t="s">
        <v>58</v>
      </c>
    </row>
    <row r="144" ht="91">
      <c r="A144" s="1" t="s">
        <v>63</v>
      </c>
      <c r="E144" s="33" t="s">
        <v>179</v>
      </c>
    </row>
    <row r="145" ht="187.5">
      <c r="A145" s="1" t="s">
        <v>65</v>
      </c>
      <c r="E145" s="27" t="s">
        <v>185</v>
      </c>
    </row>
    <row r="146" ht="25">
      <c r="A146" s="1" t="s">
        <v>56</v>
      </c>
      <c r="B146" s="1">
        <v>32</v>
      </c>
      <c r="C146" s="26" t="s">
        <v>186</v>
      </c>
      <c r="D146" t="s">
        <v>58</v>
      </c>
      <c r="E146" s="27" t="s">
        <v>187</v>
      </c>
      <c r="F146" s="28" t="s">
        <v>103</v>
      </c>
      <c r="G146" s="29">
        <v>8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61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62</v>
      </c>
      <c r="E147" s="27" t="s">
        <v>58</v>
      </c>
    </row>
    <row r="148" ht="39">
      <c r="A148" s="1" t="s">
        <v>63</v>
      </c>
      <c r="E148" s="33" t="s">
        <v>188</v>
      </c>
    </row>
    <row r="149" ht="112.5">
      <c r="A149" s="1" t="s">
        <v>65</v>
      </c>
      <c r="E149" s="27" t="s">
        <v>189</v>
      </c>
    </row>
    <row r="150" ht="25">
      <c r="A150" s="1" t="s">
        <v>56</v>
      </c>
      <c r="B150" s="1">
        <v>33</v>
      </c>
      <c r="C150" s="26" t="s">
        <v>190</v>
      </c>
      <c r="D150" t="s">
        <v>58</v>
      </c>
      <c r="E150" s="27" t="s">
        <v>191</v>
      </c>
      <c r="F150" s="28" t="s">
        <v>103</v>
      </c>
      <c r="G150" s="29">
        <v>10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61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62</v>
      </c>
      <c r="E151" s="27" t="s">
        <v>58</v>
      </c>
    </row>
    <row r="152" ht="39">
      <c r="A152" s="1" t="s">
        <v>63</v>
      </c>
      <c r="E152" s="33" t="s">
        <v>192</v>
      </c>
    </row>
    <row r="153" ht="112.5">
      <c r="A153" s="1" t="s">
        <v>65</v>
      </c>
      <c r="E153" s="27" t="s">
        <v>189</v>
      </c>
    </row>
    <row r="154" ht="25">
      <c r="A154" s="1" t="s">
        <v>56</v>
      </c>
      <c r="B154" s="1">
        <v>34</v>
      </c>
      <c r="C154" s="26" t="s">
        <v>193</v>
      </c>
      <c r="D154" t="s">
        <v>58</v>
      </c>
      <c r="E154" s="27" t="s">
        <v>194</v>
      </c>
      <c r="F154" s="28" t="s">
        <v>103</v>
      </c>
      <c r="G154" s="29">
        <v>2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61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62</v>
      </c>
      <c r="E155" s="27" t="s">
        <v>58</v>
      </c>
    </row>
    <row r="156" ht="39">
      <c r="A156" s="1" t="s">
        <v>63</v>
      </c>
      <c r="E156" s="33" t="s">
        <v>122</v>
      </c>
    </row>
    <row r="157" ht="137.5">
      <c r="A157" s="1" t="s">
        <v>65</v>
      </c>
      <c r="E157" s="27" t="s">
        <v>195</v>
      </c>
    </row>
    <row r="158">
      <c r="A158" s="1" t="s">
        <v>56</v>
      </c>
      <c r="B158" s="1">
        <v>36</v>
      </c>
      <c r="C158" s="26" t="s">
        <v>196</v>
      </c>
      <c r="D158" t="s">
        <v>58</v>
      </c>
      <c r="E158" s="27" t="s">
        <v>197</v>
      </c>
      <c r="F158" s="28" t="s">
        <v>82</v>
      </c>
      <c r="G158" s="29">
        <v>20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61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62</v>
      </c>
      <c r="E159" s="27" t="s">
        <v>58</v>
      </c>
    </row>
    <row r="160" ht="39">
      <c r="A160" s="1" t="s">
        <v>63</v>
      </c>
      <c r="E160" s="33" t="s">
        <v>198</v>
      </c>
    </row>
    <row r="161" ht="112.5">
      <c r="A161" s="1" t="s">
        <v>65</v>
      </c>
      <c r="E161" s="27" t="s">
        <v>199</v>
      </c>
    </row>
    <row r="162">
      <c r="A162" s="1" t="s">
        <v>56</v>
      </c>
      <c r="B162" s="1">
        <v>37</v>
      </c>
      <c r="C162" s="26" t="s">
        <v>200</v>
      </c>
      <c r="D162" t="s">
        <v>58</v>
      </c>
      <c r="E162" s="27" t="s">
        <v>201</v>
      </c>
      <c r="F162" s="28" t="s">
        <v>82</v>
      </c>
      <c r="G162" s="29">
        <v>20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61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62</v>
      </c>
      <c r="E163" s="27" t="s">
        <v>58</v>
      </c>
    </row>
    <row r="164" ht="39">
      <c r="A164" s="1" t="s">
        <v>63</v>
      </c>
      <c r="E164" s="33" t="s">
        <v>198</v>
      </c>
    </row>
    <row r="165" ht="112.5">
      <c r="A165" s="1" t="s">
        <v>65</v>
      </c>
      <c r="E165" s="27" t="s">
        <v>202</v>
      </c>
    </row>
    <row r="166">
      <c r="A166" s="1" t="s">
        <v>56</v>
      </c>
      <c r="B166" s="1">
        <v>39</v>
      </c>
      <c r="C166" s="26" t="s">
        <v>203</v>
      </c>
      <c r="D166" t="s">
        <v>58</v>
      </c>
      <c r="E166" s="27" t="s">
        <v>204</v>
      </c>
      <c r="F166" s="28" t="s">
        <v>103</v>
      </c>
      <c r="G166" s="29">
        <v>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61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62</v>
      </c>
      <c r="E167" s="27" t="s">
        <v>58</v>
      </c>
    </row>
    <row r="168" ht="39">
      <c r="A168" s="1" t="s">
        <v>63</v>
      </c>
      <c r="E168" s="33" t="s">
        <v>104</v>
      </c>
    </row>
    <row r="169" ht="112.5">
      <c r="A169" s="1" t="s">
        <v>65</v>
      </c>
      <c r="E169" s="27" t="s">
        <v>205</v>
      </c>
    </row>
    <row r="170">
      <c r="A170" s="1" t="s">
        <v>56</v>
      </c>
      <c r="B170" s="1">
        <v>40</v>
      </c>
      <c r="C170" s="26" t="s">
        <v>206</v>
      </c>
      <c r="D170" t="s">
        <v>58</v>
      </c>
      <c r="E170" s="27" t="s">
        <v>207</v>
      </c>
      <c r="F170" s="28" t="s">
        <v>103</v>
      </c>
      <c r="G170" s="29">
        <v>1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61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62</v>
      </c>
      <c r="E171" s="27" t="s">
        <v>58</v>
      </c>
    </row>
    <row r="172" ht="39">
      <c r="A172" s="1" t="s">
        <v>63</v>
      </c>
      <c r="E172" s="33" t="s">
        <v>104</v>
      </c>
    </row>
    <row r="173" ht="100">
      <c r="A173" s="1" t="s">
        <v>65</v>
      </c>
      <c r="E173" s="27" t="s">
        <v>208</v>
      </c>
    </row>
    <row r="174">
      <c r="A174" s="1" t="s">
        <v>56</v>
      </c>
      <c r="B174" s="1">
        <v>41</v>
      </c>
      <c r="C174" s="26" t="s">
        <v>209</v>
      </c>
      <c r="D174" t="s">
        <v>58</v>
      </c>
      <c r="E174" s="27" t="s">
        <v>210</v>
      </c>
      <c r="F174" s="28" t="s">
        <v>103</v>
      </c>
      <c r="G174" s="29">
        <v>1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61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62</v>
      </c>
      <c r="E175" s="27" t="s">
        <v>58</v>
      </c>
    </row>
    <row r="176" ht="39">
      <c r="A176" s="1" t="s">
        <v>63</v>
      </c>
      <c r="E176" s="33" t="s">
        <v>104</v>
      </c>
    </row>
    <row r="177" ht="100">
      <c r="A177" s="1" t="s">
        <v>65</v>
      </c>
      <c r="E177" s="27" t="s">
        <v>211</v>
      </c>
    </row>
    <row r="178">
      <c r="A178" s="1" t="s">
        <v>56</v>
      </c>
      <c r="B178" s="1">
        <v>42</v>
      </c>
      <c r="C178" s="26" t="s">
        <v>212</v>
      </c>
      <c r="D178" t="s">
        <v>58</v>
      </c>
      <c r="E178" s="27" t="s">
        <v>213</v>
      </c>
      <c r="F178" s="28" t="s">
        <v>103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61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62</v>
      </c>
      <c r="E179" s="27" t="s">
        <v>58</v>
      </c>
    </row>
    <row r="180" ht="39">
      <c r="A180" s="1" t="s">
        <v>63</v>
      </c>
      <c r="E180" s="33" t="s">
        <v>104</v>
      </c>
    </row>
    <row r="181" ht="100">
      <c r="A181" s="1" t="s">
        <v>65</v>
      </c>
      <c r="E181" s="27" t="s">
        <v>214</v>
      </c>
    </row>
    <row r="182">
      <c r="A182" s="1" t="s">
        <v>56</v>
      </c>
      <c r="B182" s="1">
        <v>43</v>
      </c>
      <c r="C182" s="26" t="s">
        <v>215</v>
      </c>
      <c r="D182" t="s">
        <v>58</v>
      </c>
      <c r="E182" s="27" t="s">
        <v>216</v>
      </c>
      <c r="F182" s="28" t="s">
        <v>103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61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62</v>
      </c>
      <c r="E183" s="27" t="s">
        <v>58</v>
      </c>
    </row>
    <row r="184" ht="39">
      <c r="A184" s="1" t="s">
        <v>63</v>
      </c>
      <c r="E184" s="33" t="s">
        <v>104</v>
      </c>
    </row>
    <row r="185" ht="100">
      <c r="A185" s="1" t="s">
        <v>65</v>
      </c>
      <c r="E185" s="27" t="s">
        <v>217</v>
      </c>
    </row>
    <row r="186">
      <c r="A186" s="1" t="s">
        <v>56</v>
      </c>
      <c r="B186" s="1">
        <v>44</v>
      </c>
      <c r="C186" s="26" t="s">
        <v>218</v>
      </c>
      <c r="D186" t="s">
        <v>58</v>
      </c>
      <c r="E186" s="27" t="s">
        <v>219</v>
      </c>
      <c r="F186" s="28" t="s">
        <v>103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61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62</v>
      </c>
      <c r="E187" s="27" t="s">
        <v>58</v>
      </c>
    </row>
    <row r="188" ht="39">
      <c r="A188" s="1" t="s">
        <v>63</v>
      </c>
      <c r="E188" s="33" t="s">
        <v>104</v>
      </c>
    </row>
    <row r="189" ht="100">
      <c r="A189" s="1" t="s">
        <v>65</v>
      </c>
      <c r="E189" s="27" t="s">
        <v>220</v>
      </c>
    </row>
    <row r="190" ht="25">
      <c r="A190" s="1" t="s">
        <v>56</v>
      </c>
      <c r="B190" s="1">
        <v>45</v>
      </c>
      <c r="C190" s="26" t="s">
        <v>221</v>
      </c>
      <c r="D190" t="s">
        <v>58</v>
      </c>
      <c r="E190" s="27" t="s">
        <v>222</v>
      </c>
      <c r="F190" s="28" t="s">
        <v>223</v>
      </c>
      <c r="G190" s="29">
        <v>0.93999999999999995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61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62</v>
      </c>
      <c r="E191" s="27" t="s">
        <v>58</v>
      </c>
    </row>
    <row r="192" ht="39">
      <c r="A192" s="1" t="s">
        <v>63</v>
      </c>
      <c r="E192" s="33" t="s">
        <v>224</v>
      </c>
    </row>
    <row r="193" ht="137.5">
      <c r="A193" s="1" t="s">
        <v>65</v>
      </c>
      <c r="E193" s="27" t="s">
        <v>225</v>
      </c>
    </row>
    <row r="194">
      <c r="A194" s="1" t="s">
        <v>56</v>
      </c>
      <c r="B194" s="1">
        <v>46</v>
      </c>
      <c r="C194" s="26" t="s">
        <v>226</v>
      </c>
      <c r="D194" t="s">
        <v>58</v>
      </c>
      <c r="E194" s="27" t="s">
        <v>227</v>
      </c>
      <c r="F194" s="28" t="s">
        <v>103</v>
      </c>
      <c r="G194" s="29">
        <v>3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61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62</v>
      </c>
      <c r="E195" s="27" t="s">
        <v>58</v>
      </c>
    </row>
    <row r="196" ht="52">
      <c r="A196" s="1" t="s">
        <v>63</v>
      </c>
      <c r="E196" s="33" t="s">
        <v>228</v>
      </c>
    </row>
    <row r="197" ht="112.5">
      <c r="A197" s="1" t="s">
        <v>65</v>
      </c>
      <c r="E197" s="27" t="s">
        <v>229</v>
      </c>
    </row>
    <row r="198">
      <c r="A198" s="1" t="s">
        <v>56</v>
      </c>
      <c r="B198" s="1">
        <v>47</v>
      </c>
      <c r="C198" s="26" t="s">
        <v>230</v>
      </c>
      <c r="D198" t="s">
        <v>58</v>
      </c>
      <c r="E198" s="27" t="s">
        <v>231</v>
      </c>
      <c r="F198" s="28" t="s">
        <v>103</v>
      </c>
      <c r="G198" s="29">
        <v>3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61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62</v>
      </c>
      <c r="E199" s="27" t="s">
        <v>58</v>
      </c>
    </row>
    <row r="200" ht="52">
      <c r="A200" s="1" t="s">
        <v>63</v>
      </c>
      <c r="E200" s="33" t="s">
        <v>228</v>
      </c>
    </row>
    <row r="201" ht="112.5">
      <c r="A201" s="1" t="s">
        <v>65</v>
      </c>
      <c r="E201" s="27" t="s">
        <v>232</v>
      </c>
    </row>
    <row r="202" ht="25">
      <c r="A202" s="1" t="s">
        <v>56</v>
      </c>
      <c r="B202" s="1">
        <v>50</v>
      </c>
      <c r="C202" s="26" t="s">
        <v>233</v>
      </c>
      <c r="D202" t="s">
        <v>58</v>
      </c>
      <c r="E202" s="27" t="s">
        <v>234</v>
      </c>
      <c r="F202" s="28" t="s">
        <v>103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61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62</v>
      </c>
      <c r="E203" s="27" t="s">
        <v>58</v>
      </c>
    </row>
    <row r="204" ht="39">
      <c r="A204" s="1" t="s">
        <v>63</v>
      </c>
      <c r="E204" s="33" t="s">
        <v>104</v>
      </c>
    </row>
    <row r="205" ht="112.5">
      <c r="A205" s="1" t="s">
        <v>65</v>
      </c>
      <c r="E205" s="27" t="s">
        <v>235</v>
      </c>
    </row>
    <row r="206" ht="25">
      <c r="A206" s="1" t="s">
        <v>56</v>
      </c>
      <c r="B206" s="1">
        <v>51</v>
      </c>
      <c r="C206" s="26" t="s">
        <v>236</v>
      </c>
      <c r="D206" t="s">
        <v>58</v>
      </c>
      <c r="E206" s="27" t="s">
        <v>237</v>
      </c>
      <c r="F206" s="28" t="s">
        <v>103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61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62</v>
      </c>
      <c r="E207" s="27" t="s">
        <v>58</v>
      </c>
    </row>
    <row r="208" ht="39">
      <c r="A208" s="1" t="s">
        <v>63</v>
      </c>
      <c r="E208" s="33" t="s">
        <v>104</v>
      </c>
    </row>
    <row r="209" ht="137.5">
      <c r="A209" s="1" t="s">
        <v>65</v>
      </c>
      <c r="E209" s="27" t="s">
        <v>238</v>
      </c>
    </row>
    <row r="210">
      <c r="A210" s="1" t="s">
        <v>56</v>
      </c>
      <c r="B210" s="1">
        <v>53</v>
      </c>
      <c r="C210" s="26" t="s">
        <v>239</v>
      </c>
      <c r="D210" t="s">
        <v>58</v>
      </c>
      <c r="E210" s="27" t="s">
        <v>240</v>
      </c>
      <c r="F210" s="28" t="s">
        <v>103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61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62</v>
      </c>
      <c r="E211" s="27" t="s">
        <v>58</v>
      </c>
    </row>
    <row r="212" ht="39">
      <c r="A212" s="1" t="s">
        <v>63</v>
      </c>
      <c r="E212" s="33" t="s">
        <v>104</v>
      </c>
    </row>
    <row r="213" ht="150">
      <c r="A213" s="1" t="s">
        <v>65</v>
      </c>
      <c r="E213" s="27" t="s">
        <v>241</v>
      </c>
    </row>
    <row r="214">
      <c r="A214" s="1" t="s">
        <v>56</v>
      </c>
      <c r="B214" s="1">
        <v>54</v>
      </c>
      <c r="C214" s="26" t="s">
        <v>242</v>
      </c>
      <c r="D214" t="s">
        <v>58</v>
      </c>
      <c r="E214" s="27" t="s">
        <v>243</v>
      </c>
      <c r="F214" s="28" t="s">
        <v>103</v>
      </c>
      <c r="G214" s="29">
        <v>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61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62</v>
      </c>
      <c r="E215" s="27" t="s">
        <v>58</v>
      </c>
    </row>
    <row r="216" ht="52">
      <c r="A216" s="1" t="s">
        <v>63</v>
      </c>
      <c r="E216" s="33" t="s">
        <v>244</v>
      </c>
    </row>
    <row r="217" ht="112.5">
      <c r="A217" s="1" t="s">
        <v>65</v>
      </c>
      <c r="E217" s="27" t="s">
        <v>245</v>
      </c>
    </row>
    <row r="218">
      <c r="A218" s="1" t="s">
        <v>56</v>
      </c>
      <c r="B218" s="1">
        <v>55</v>
      </c>
      <c r="C218" s="26" t="s">
        <v>246</v>
      </c>
      <c r="D218" t="s">
        <v>58</v>
      </c>
      <c r="E218" s="27" t="s">
        <v>247</v>
      </c>
      <c r="F218" s="28" t="s">
        <v>103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61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62</v>
      </c>
      <c r="E219" s="27" t="s">
        <v>58</v>
      </c>
    </row>
    <row r="220" ht="52">
      <c r="A220" s="1" t="s">
        <v>63</v>
      </c>
      <c r="E220" s="33" t="s">
        <v>244</v>
      </c>
    </row>
    <row r="221" ht="125">
      <c r="A221" s="1" t="s">
        <v>65</v>
      </c>
      <c r="E221" s="27" t="s">
        <v>248</v>
      </c>
    </row>
    <row r="222">
      <c r="A222" s="1" t="s">
        <v>56</v>
      </c>
      <c r="B222" s="1">
        <v>56</v>
      </c>
      <c r="C222" s="26" t="s">
        <v>249</v>
      </c>
      <c r="D222" t="s">
        <v>58</v>
      </c>
      <c r="E222" s="27" t="s">
        <v>250</v>
      </c>
      <c r="F222" s="28" t="s">
        <v>103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61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62</v>
      </c>
      <c r="E223" s="27" t="s">
        <v>58</v>
      </c>
    </row>
    <row r="224" ht="52">
      <c r="A224" s="1" t="s">
        <v>63</v>
      </c>
      <c r="E224" s="33" t="s">
        <v>251</v>
      </c>
    </row>
    <row r="225" ht="112.5">
      <c r="A225" s="1" t="s">
        <v>65</v>
      </c>
      <c r="E225" s="27" t="s">
        <v>252</v>
      </c>
    </row>
    <row r="226">
      <c r="A226" s="1" t="s">
        <v>56</v>
      </c>
      <c r="B226" s="1">
        <v>57</v>
      </c>
      <c r="C226" s="26" t="s">
        <v>253</v>
      </c>
      <c r="D226" t="s">
        <v>58</v>
      </c>
      <c r="E226" s="27" t="s">
        <v>254</v>
      </c>
      <c r="F226" s="28" t="s">
        <v>103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61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62</v>
      </c>
      <c r="E227" s="27" t="s">
        <v>58</v>
      </c>
    </row>
    <row r="228" ht="52">
      <c r="A228" s="1" t="s">
        <v>63</v>
      </c>
      <c r="E228" s="33" t="s">
        <v>251</v>
      </c>
    </row>
    <row r="229" ht="125">
      <c r="A229" s="1" t="s">
        <v>65</v>
      </c>
      <c r="E229" s="27" t="s">
        <v>255</v>
      </c>
    </row>
    <row r="230">
      <c r="A230" s="1" t="s">
        <v>56</v>
      </c>
      <c r="B230" s="1">
        <v>58</v>
      </c>
      <c r="C230" s="26" t="s">
        <v>256</v>
      </c>
      <c r="D230" t="s">
        <v>58</v>
      </c>
      <c r="E230" s="27" t="s">
        <v>257</v>
      </c>
      <c r="F230" s="28" t="s">
        <v>103</v>
      </c>
      <c r="G230" s="29">
        <v>2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61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62</v>
      </c>
      <c r="E231" s="27" t="s">
        <v>58</v>
      </c>
    </row>
    <row r="232" ht="52">
      <c r="A232" s="1" t="s">
        <v>63</v>
      </c>
      <c r="E232" s="33" t="s">
        <v>258</v>
      </c>
    </row>
    <row r="233" ht="112.5">
      <c r="A233" s="1" t="s">
        <v>65</v>
      </c>
      <c r="E233" s="27" t="s">
        <v>259</v>
      </c>
    </row>
    <row r="234">
      <c r="A234" s="1" t="s">
        <v>56</v>
      </c>
      <c r="B234" s="1">
        <v>59</v>
      </c>
      <c r="C234" s="26" t="s">
        <v>260</v>
      </c>
      <c r="D234" t="s">
        <v>58</v>
      </c>
      <c r="E234" s="27" t="s">
        <v>261</v>
      </c>
      <c r="F234" s="28" t="s">
        <v>103</v>
      </c>
      <c r="G234" s="29">
        <v>2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61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62</v>
      </c>
      <c r="E235" s="27" t="s">
        <v>58</v>
      </c>
    </row>
    <row r="236" ht="52">
      <c r="A236" s="1" t="s">
        <v>63</v>
      </c>
      <c r="E236" s="33" t="s">
        <v>258</v>
      </c>
    </row>
    <row r="237" ht="125">
      <c r="A237" s="1" t="s">
        <v>65</v>
      </c>
      <c r="E237" s="27" t="s">
        <v>262</v>
      </c>
    </row>
    <row r="238">
      <c r="A238" s="1" t="s">
        <v>56</v>
      </c>
      <c r="B238" s="1">
        <v>60</v>
      </c>
      <c r="C238" s="26" t="s">
        <v>263</v>
      </c>
      <c r="D238" t="s">
        <v>58</v>
      </c>
      <c r="E238" s="27" t="s">
        <v>264</v>
      </c>
      <c r="F238" s="28" t="s">
        <v>103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61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62</v>
      </c>
      <c r="E239" s="27" t="s">
        <v>58</v>
      </c>
    </row>
    <row r="240" ht="39">
      <c r="A240" s="1" t="s">
        <v>63</v>
      </c>
      <c r="E240" s="33" t="s">
        <v>104</v>
      </c>
    </row>
    <row r="241" ht="112.5">
      <c r="A241" s="1" t="s">
        <v>65</v>
      </c>
      <c r="E241" s="27" t="s">
        <v>265</v>
      </c>
    </row>
    <row r="242">
      <c r="A242" s="1" t="s">
        <v>56</v>
      </c>
      <c r="B242" s="1">
        <v>61</v>
      </c>
      <c r="C242" s="26" t="s">
        <v>266</v>
      </c>
      <c r="D242" t="s">
        <v>58</v>
      </c>
      <c r="E242" s="27" t="s">
        <v>267</v>
      </c>
      <c r="F242" s="28" t="s">
        <v>103</v>
      </c>
      <c r="G242" s="29">
        <v>1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61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62</v>
      </c>
      <c r="E243" s="27" t="s">
        <v>58</v>
      </c>
    </row>
    <row r="244" ht="39">
      <c r="A244" s="1" t="s">
        <v>63</v>
      </c>
      <c r="E244" s="33" t="s">
        <v>104</v>
      </c>
    </row>
    <row r="245" ht="100">
      <c r="A245" s="1" t="s">
        <v>65</v>
      </c>
      <c r="E245" s="27" t="s">
        <v>268</v>
      </c>
    </row>
    <row r="246">
      <c r="A246" s="1" t="s">
        <v>56</v>
      </c>
      <c r="B246" s="1">
        <v>62</v>
      </c>
      <c r="C246" s="26" t="s">
        <v>269</v>
      </c>
      <c r="D246" t="s">
        <v>58</v>
      </c>
      <c r="E246" s="27" t="s">
        <v>270</v>
      </c>
      <c r="F246" s="28" t="s">
        <v>271</v>
      </c>
      <c r="G246" s="29">
        <v>0.14299999999999999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61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62</v>
      </c>
      <c r="E247" s="27" t="s">
        <v>58</v>
      </c>
    </row>
    <row r="248" ht="91">
      <c r="A248" s="1" t="s">
        <v>63</v>
      </c>
      <c r="E248" s="33" t="s">
        <v>272</v>
      </c>
    </row>
    <row r="249" ht="150">
      <c r="A249" s="1" t="s">
        <v>65</v>
      </c>
      <c r="E249" s="27" t="s">
        <v>273</v>
      </c>
    </row>
    <row r="250">
      <c r="A250" s="1" t="s">
        <v>56</v>
      </c>
      <c r="B250" s="1">
        <v>63</v>
      </c>
      <c r="C250" s="26" t="s">
        <v>274</v>
      </c>
      <c r="D250" t="s">
        <v>58</v>
      </c>
      <c r="E250" s="27" t="s">
        <v>275</v>
      </c>
      <c r="F250" s="28" t="s">
        <v>82</v>
      </c>
      <c r="G250" s="29">
        <v>31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61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62</v>
      </c>
      <c r="E251" s="27" t="s">
        <v>58</v>
      </c>
    </row>
    <row r="252" ht="91">
      <c r="A252" s="1" t="s">
        <v>63</v>
      </c>
      <c r="E252" s="33" t="s">
        <v>276</v>
      </c>
    </row>
    <row r="253" ht="112.5">
      <c r="A253" s="1" t="s">
        <v>65</v>
      </c>
      <c r="E253" s="27" t="s">
        <v>277</v>
      </c>
    </row>
    <row r="254">
      <c r="A254" s="1" t="s">
        <v>56</v>
      </c>
      <c r="B254" s="1">
        <v>106</v>
      </c>
      <c r="C254" s="26" t="s">
        <v>278</v>
      </c>
      <c r="D254" t="s">
        <v>58</v>
      </c>
      <c r="E254" s="27" t="s">
        <v>279</v>
      </c>
      <c r="F254" s="28" t="s">
        <v>82</v>
      </c>
      <c r="G254" s="29">
        <v>940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61</v>
      </c>
      <c r="O254" s="32">
        <f>M254*AA254</f>
        <v>0</v>
      </c>
      <c r="P254" s="1">
        <v>1</v>
      </c>
      <c r="AA254" s="1">
        <f>IF(P254=1,$O$3,IF(P254=2,$O$4,$O$5))</f>
        <v>0</v>
      </c>
    </row>
    <row r="255">
      <c r="A255" s="1" t="s">
        <v>62</v>
      </c>
      <c r="E255" s="27" t="s">
        <v>58</v>
      </c>
    </row>
    <row r="256" ht="39">
      <c r="A256" s="1" t="s">
        <v>63</v>
      </c>
      <c r="E256" s="33" t="s">
        <v>280</v>
      </c>
    </row>
    <row r="257" ht="162.5">
      <c r="A257" s="1" t="s">
        <v>65</v>
      </c>
      <c r="E257" s="27" t="s">
        <v>281</v>
      </c>
    </row>
    <row r="258">
      <c r="A258" s="1" t="s">
        <v>56</v>
      </c>
      <c r="B258" s="1">
        <v>108</v>
      </c>
      <c r="C258" s="26" t="s">
        <v>282</v>
      </c>
      <c r="D258" t="s">
        <v>58</v>
      </c>
      <c r="E258" s="27" t="s">
        <v>283</v>
      </c>
      <c r="F258" s="28" t="s">
        <v>82</v>
      </c>
      <c r="G258" s="29">
        <v>940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61</v>
      </c>
      <c r="O258" s="32">
        <f>M258*AA258</f>
        <v>0</v>
      </c>
      <c r="P258" s="1">
        <v>1</v>
      </c>
      <c r="AA258" s="1">
        <f>IF(P258=1,$O$3,IF(P258=2,$O$4,$O$5))</f>
        <v>0</v>
      </c>
    </row>
    <row r="259">
      <c r="A259" s="1" t="s">
        <v>62</v>
      </c>
      <c r="E259" s="27" t="s">
        <v>58</v>
      </c>
    </row>
    <row r="260" ht="39">
      <c r="A260" s="1" t="s">
        <v>63</v>
      </c>
      <c r="E260" s="33" t="s">
        <v>280</v>
      </c>
    </row>
    <row r="261" ht="125">
      <c r="A261" s="1" t="s">
        <v>65</v>
      </c>
      <c r="E261" s="27" t="s">
        <v>284</v>
      </c>
    </row>
    <row r="262">
      <c r="A262" s="1" t="s">
        <v>56</v>
      </c>
      <c r="B262" s="1">
        <v>107</v>
      </c>
      <c r="C262" s="26" t="s">
        <v>285</v>
      </c>
      <c r="D262" t="s">
        <v>58</v>
      </c>
      <c r="E262" s="27" t="s">
        <v>286</v>
      </c>
      <c r="F262" s="28" t="s">
        <v>287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61</v>
      </c>
      <c r="O262" s="32">
        <f>M262*AA262</f>
        <v>0</v>
      </c>
      <c r="P262" s="1">
        <v>1</v>
      </c>
      <c r="AA262" s="1">
        <f>IF(P262=1,$O$3,IF(P262=2,$O$4,$O$5))</f>
        <v>0</v>
      </c>
    </row>
    <row r="263">
      <c r="A263" s="1" t="s">
        <v>62</v>
      </c>
      <c r="E263" s="27" t="s">
        <v>58</v>
      </c>
    </row>
    <row r="264" ht="39">
      <c r="A264" s="1" t="s">
        <v>63</v>
      </c>
      <c r="E264" s="33" t="s">
        <v>104</v>
      </c>
    </row>
    <row r="265" ht="137.5">
      <c r="A265" s="1" t="s">
        <v>65</v>
      </c>
      <c r="E265" s="27" t="s">
        <v>288</v>
      </c>
    </row>
    <row r="266">
      <c r="A266" s="1" t="s">
        <v>56</v>
      </c>
      <c r="B266" s="1">
        <v>109</v>
      </c>
      <c r="C266" s="26" t="s">
        <v>289</v>
      </c>
      <c r="D266" t="s">
        <v>58</v>
      </c>
      <c r="E266" s="27" t="s">
        <v>290</v>
      </c>
      <c r="F266" s="28" t="s">
        <v>82</v>
      </c>
      <c r="G266" s="29">
        <v>940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61</v>
      </c>
      <c r="O266" s="32">
        <f>M266*AA266</f>
        <v>0</v>
      </c>
      <c r="P266" s="1">
        <v>1</v>
      </c>
      <c r="AA266" s="1">
        <f>IF(P266=1,$O$3,IF(P266=2,$O$4,$O$5))</f>
        <v>0</v>
      </c>
    </row>
    <row r="267">
      <c r="A267" s="1" t="s">
        <v>62</v>
      </c>
      <c r="E267" s="27" t="s">
        <v>58</v>
      </c>
    </row>
    <row r="268" ht="39">
      <c r="A268" s="1" t="s">
        <v>63</v>
      </c>
      <c r="E268" s="33" t="s">
        <v>280</v>
      </c>
    </row>
    <row r="269" ht="137.5">
      <c r="A269" s="1" t="s">
        <v>65</v>
      </c>
      <c r="E269" s="27" t="s">
        <v>291</v>
      </c>
    </row>
    <row r="270">
      <c r="A270" s="1" t="s">
        <v>56</v>
      </c>
      <c r="B270" s="1">
        <v>110</v>
      </c>
      <c r="C270" s="26" t="s">
        <v>292</v>
      </c>
      <c r="D270" t="s">
        <v>58</v>
      </c>
      <c r="E270" s="27" t="s">
        <v>293</v>
      </c>
      <c r="F270" s="28" t="s">
        <v>103</v>
      </c>
      <c r="G270" s="29">
        <v>8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61</v>
      </c>
      <c r="O270" s="32">
        <f>M270*AA270</f>
        <v>0</v>
      </c>
      <c r="P270" s="1">
        <v>1</v>
      </c>
      <c r="AA270" s="1">
        <f>IF(P270=1,$O$3,IF(P270=2,$O$4,$O$5))</f>
        <v>0</v>
      </c>
    </row>
    <row r="271">
      <c r="A271" s="1" t="s">
        <v>62</v>
      </c>
      <c r="E271" s="27" t="s">
        <v>58</v>
      </c>
    </row>
    <row r="272" ht="39">
      <c r="A272" s="1" t="s">
        <v>63</v>
      </c>
      <c r="E272" s="33" t="s">
        <v>294</v>
      </c>
    </row>
    <row r="273" ht="150">
      <c r="A273" s="1" t="s">
        <v>65</v>
      </c>
      <c r="E273" s="27" t="s">
        <v>295</v>
      </c>
    </row>
    <row r="274">
      <c r="A274" s="1" t="s">
        <v>56</v>
      </c>
      <c r="B274" s="1">
        <v>111</v>
      </c>
      <c r="C274" s="26" t="s">
        <v>296</v>
      </c>
      <c r="D274" t="s">
        <v>58</v>
      </c>
      <c r="E274" s="27" t="s">
        <v>297</v>
      </c>
      <c r="F274" s="28" t="s">
        <v>103</v>
      </c>
      <c r="G274" s="29">
        <v>8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61</v>
      </c>
      <c r="O274" s="32">
        <f>M274*AA274</f>
        <v>0</v>
      </c>
      <c r="P274" s="1">
        <v>1</v>
      </c>
      <c r="AA274" s="1">
        <f>IF(P274=1,$O$3,IF(P274=2,$O$4,$O$5))</f>
        <v>0</v>
      </c>
    </row>
    <row r="275">
      <c r="A275" s="1" t="s">
        <v>62</v>
      </c>
      <c r="E275" s="27" t="s">
        <v>58</v>
      </c>
    </row>
    <row r="276" ht="39">
      <c r="A276" s="1" t="s">
        <v>63</v>
      </c>
      <c r="E276" s="33" t="s">
        <v>294</v>
      </c>
    </row>
    <row r="277" ht="125">
      <c r="A277" s="1" t="s">
        <v>65</v>
      </c>
      <c r="E277" s="27" t="s">
        <v>298</v>
      </c>
    </row>
    <row r="278">
      <c r="A278" s="1" t="s">
        <v>56</v>
      </c>
      <c r="B278" s="1">
        <v>121</v>
      </c>
      <c r="C278" s="26" t="s">
        <v>299</v>
      </c>
      <c r="D278" t="s">
        <v>58</v>
      </c>
      <c r="E278" s="27" t="s">
        <v>300</v>
      </c>
      <c r="F278" s="28" t="s">
        <v>103</v>
      </c>
      <c r="G278" s="29">
        <v>1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61</v>
      </c>
      <c r="O278" s="32">
        <f>M278*AA278</f>
        <v>0</v>
      </c>
      <c r="P278" s="1">
        <v>1</v>
      </c>
      <c r="AA278" s="1">
        <f>IF(P278=1,$O$3,IF(P278=2,$O$4,$O$5))</f>
        <v>0</v>
      </c>
    </row>
    <row r="279">
      <c r="A279" s="1" t="s">
        <v>62</v>
      </c>
      <c r="E279" s="27" t="s">
        <v>58</v>
      </c>
    </row>
    <row r="280" ht="39">
      <c r="A280" s="1" t="s">
        <v>63</v>
      </c>
      <c r="E280" s="33" t="s">
        <v>104</v>
      </c>
    </row>
    <row r="281" ht="150">
      <c r="A281" s="1" t="s">
        <v>65</v>
      </c>
      <c r="E281" s="27" t="s">
        <v>295</v>
      </c>
    </row>
    <row r="282">
      <c r="A282" s="1" t="s">
        <v>56</v>
      </c>
      <c r="B282" s="1">
        <v>112</v>
      </c>
      <c r="C282" s="26" t="s">
        <v>301</v>
      </c>
      <c r="D282" t="s">
        <v>58</v>
      </c>
      <c r="E282" s="27" t="s">
        <v>302</v>
      </c>
      <c r="F282" s="28" t="s">
        <v>103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61</v>
      </c>
      <c r="O282" s="32">
        <f>M282*AA282</f>
        <v>0</v>
      </c>
      <c r="P282" s="1">
        <v>1</v>
      </c>
      <c r="AA282" s="1">
        <f>IF(P282=1,$O$3,IF(P282=2,$O$4,$O$5))</f>
        <v>0</v>
      </c>
    </row>
    <row r="283">
      <c r="A283" s="1" t="s">
        <v>62</v>
      </c>
      <c r="E283" s="27" t="s">
        <v>58</v>
      </c>
    </row>
    <row r="284" ht="39">
      <c r="A284" s="1" t="s">
        <v>63</v>
      </c>
      <c r="E284" s="33" t="s">
        <v>104</v>
      </c>
    </row>
    <row r="285" ht="125">
      <c r="A285" s="1" t="s">
        <v>65</v>
      </c>
      <c r="E285" s="27" t="s">
        <v>298</v>
      </c>
    </row>
    <row r="286">
      <c r="A286" s="1" t="s">
        <v>56</v>
      </c>
      <c r="B286" s="1">
        <v>113</v>
      </c>
      <c r="C286" s="26" t="s">
        <v>303</v>
      </c>
      <c r="D286" t="s">
        <v>58</v>
      </c>
      <c r="E286" s="27" t="s">
        <v>304</v>
      </c>
      <c r="F286" s="28" t="s">
        <v>103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61</v>
      </c>
      <c r="O286" s="32">
        <f>M286*AA286</f>
        <v>0</v>
      </c>
      <c r="P286" s="1">
        <v>1</v>
      </c>
      <c r="AA286" s="1">
        <f>IF(P286=1,$O$3,IF(P286=2,$O$4,$O$5))</f>
        <v>0</v>
      </c>
    </row>
    <row r="287">
      <c r="A287" s="1" t="s">
        <v>62</v>
      </c>
      <c r="E287" s="27" t="s">
        <v>58</v>
      </c>
    </row>
    <row r="288" ht="39">
      <c r="A288" s="1" t="s">
        <v>63</v>
      </c>
      <c r="E288" s="33" t="s">
        <v>104</v>
      </c>
    </row>
    <row r="289" ht="150">
      <c r="A289" s="1" t="s">
        <v>65</v>
      </c>
      <c r="E289" s="27" t="s">
        <v>295</v>
      </c>
    </row>
    <row r="290">
      <c r="A290" s="1" t="s">
        <v>56</v>
      </c>
      <c r="B290" s="1">
        <v>114</v>
      </c>
      <c r="C290" s="26" t="s">
        <v>305</v>
      </c>
      <c r="D290" t="s">
        <v>58</v>
      </c>
      <c r="E290" s="27" t="s">
        <v>306</v>
      </c>
      <c r="F290" s="28" t="s">
        <v>103</v>
      </c>
      <c r="G290" s="29">
        <v>1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61</v>
      </c>
      <c r="O290" s="32">
        <f>M290*AA290</f>
        <v>0</v>
      </c>
      <c r="P290" s="1">
        <v>1</v>
      </c>
      <c r="AA290" s="1">
        <f>IF(P290=1,$O$3,IF(P290=2,$O$4,$O$5))</f>
        <v>0</v>
      </c>
    </row>
    <row r="291">
      <c r="A291" s="1" t="s">
        <v>62</v>
      </c>
      <c r="E291" s="27" t="s">
        <v>58</v>
      </c>
    </row>
    <row r="292" ht="39">
      <c r="A292" s="1" t="s">
        <v>63</v>
      </c>
      <c r="E292" s="33" t="s">
        <v>104</v>
      </c>
    </row>
    <row r="293" ht="125">
      <c r="A293" s="1" t="s">
        <v>65</v>
      </c>
      <c r="E293" s="27" t="s">
        <v>298</v>
      </c>
    </row>
    <row r="294">
      <c r="A294" s="1" t="s">
        <v>56</v>
      </c>
      <c r="B294" s="1">
        <v>115</v>
      </c>
      <c r="C294" s="26" t="s">
        <v>307</v>
      </c>
      <c r="D294" t="s">
        <v>58</v>
      </c>
      <c r="E294" s="27" t="s">
        <v>308</v>
      </c>
      <c r="F294" s="28" t="s">
        <v>103</v>
      </c>
      <c r="G294" s="29">
        <v>8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61</v>
      </c>
      <c r="O294" s="32">
        <f>M294*AA294</f>
        <v>0</v>
      </c>
      <c r="P294" s="1">
        <v>1</v>
      </c>
      <c r="AA294" s="1">
        <f>IF(P294=1,$O$3,IF(P294=2,$O$4,$O$5))</f>
        <v>0</v>
      </c>
    </row>
    <row r="295">
      <c r="A295" s="1" t="s">
        <v>62</v>
      </c>
      <c r="E295" s="27" t="s">
        <v>58</v>
      </c>
    </row>
    <row r="296" ht="39">
      <c r="A296" s="1" t="s">
        <v>63</v>
      </c>
      <c r="E296" s="33" t="s">
        <v>294</v>
      </c>
    </row>
    <row r="297" ht="150">
      <c r="A297" s="1" t="s">
        <v>65</v>
      </c>
      <c r="E297" s="27" t="s">
        <v>295</v>
      </c>
    </row>
    <row r="298">
      <c r="A298" s="1" t="s">
        <v>56</v>
      </c>
      <c r="B298" s="1">
        <v>116</v>
      </c>
      <c r="C298" s="26" t="s">
        <v>309</v>
      </c>
      <c r="D298" t="s">
        <v>58</v>
      </c>
      <c r="E298" s="27" t="s">
        <v>310</v>
      </c>
      <c r="F298" s="28" t="s">
        <v>103</v>
      </c>
      <c r="G298" s="29">
        <v>8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61</v>
      </c>
      <c r="O298" s="32">
        <f>M298*AA298</f>
        <v>0</v>
      </c>
      <c r="P298" s="1">
        <v>1</v>
      </c>
      <c r="AA298" s="1">
        <f>IF(P298=1,$O$3,IF(P298=2,$O$4,$O$5))</f>
        <v>0</v>
      </c>
    </row>
    <row r="299">
      <c r="A299" s="1" t="s">
        <v>62</v>
      </c>
      <c r="E299" s="27" t="s">
        <v>58</v>
      </c>
    </row>
    <row r="300" ht="39">
      <c r="A300" s="1" t="s">
        <v>63</v>
      </c>
      <c r="E300" s="33" t="s">
        <v>294</v>
      </c>
    </row>
    <row r="301" ht="125">
      <c r="A301" s="1" t="s">
        <v>65</v>
      </c>
      <c r="E301" s="27" t="s">
        <v>298</v>
      </c>
    </row>
    <row r="302">
      <c r="A302" s="1" t="s">
        <v>56</v>
      </c>
      <c r="B302" s="1">
        <v>117</v>
      </c>
      <c r="C302" s="26" t="s">
        <v>311</v>
      </c>
      <c r="D302" t="s">
        <v>58</v>
      </c>
      <c r="E302" s="27" t="s">
        <v>312</v>
      </c>
      <c r="F302" s="28" t="s">
        <v>103</v>
      </c>
      <c r="G302" s="29">
        <v>2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61</v>
      </c>
      <c r="O302" s="32">
        <f>M302*AA302</f>
        <v>0</v>
      </c>
      <c r="P302" s="1">
        <v>1</v>
      </c>
      <c r="AA302" s="1">
        <f>IF(P302=1,$O$3,IF(P302=2,$O$4,$O$5))</f>
        <v>0</v>
      </c>
    </row>
    <row r="303">
      <c r="A303" s="1" t="s">
        <v>62</v>
      </c>
      <c r="E303" s="27" t="s">
        <v>58</v>
      </c>
    </row>
    <row r="304" ht="91">
      <c r="A304" s="1" t="s">
        <v>63</v>
      </c>
      <c r="E304" s="33" t="s">
        <v>313</v>
      </c>
    </row>
    <row r="305" ht="150">
      <c r="A305" s="1" t="s">
        <v>65</v>
      </c>
      <c r="E305" s="27" t="s">
        <v>314</v>
      </c>
    </row>
    <row r="306">
      <c r="A306" s="1" t="s">
        <v>56</v>
      </c>
      <c r="B306" s="1">
        <v>118</v>
      </c>
      <c r="C306" s="26" t="s">
        <v>315</v>
      </c>
      <c r="D306" t="s">
        <v>58</v>
      </c>
      <c r="E306" s="27" t="s">
        <v>316</v>
      </c>
      <c r="F306" s="28" t="s">
        <v>103</v>
      </c>
      <c r="G306" s="29">
        <v>2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61</v>
      </c>
      <c r="O306" s="32">
        <f>M306*AA306</f>
        <v>0</v>
      </c>
      <c r="P306" s="1">
        <v>1</v>
      </c>
      <c r="AA306" s="1">
        <f>IF(P306=1,$O$3,IF(P306=2,$O$4,$O$5))</f>
        <v>0</v>
      </c>
    </row>
    <row r="307">
      <c r="A307" s="1" t="s">
        <v>62</v>
      </c>
      <c r="E307" s="27" t="s">
        <v>58</v>
      </c>
    </row>
    <row r="308" ht="91">
      <c r="A308" s="1" t="s">
        <v>63</v>
      </c>
      <c r="E308" s="33" t="s">
        <v>313</v>
      </c>
    </row>
    <row r="309" ht="125">
      <c r="A309" s="1" t="s">
        <v>65</v>
      </c>
      <c r="E309" s="27" t="s">
        <v>298</v>
      </c>
    </row>
    <row r="310" ht="25">
      <c r="A310" s="1" t="s">
        <v>56</v>
      </c>
      <c r="B310" s="1">
        <v>119</v>
      </c>
      <c r="C310" s="26" t="s">
        <v>317</v>
      </c>
      <c r="D310" t="s">
        <v>58</v>
      </c>
      <c r="E310" s="27" t="s">
        <v>318</v>
      </c>
      <c r="F310" s="28" t="s">
        <v>103</v>
      </c>
      <c r="G310" s="29">
        <v>8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61</v>
      </c>
      <c r="O310" s="32">
        <f>M310*AA310</f>
        <v>0</v>
      </c>
      <c r="P310" s="1">
        <v>1</v>
      </c>
      <c r="AA310" s="1">
        <f>IF(P310=1,$O$3,IF(P310=2,$O$4,$O$5))</f>
        <v>0</v>
      </c>
    </row>
    <row r="311">
      <c r="A311" s="1" t="s">
        <v>62</v>
      </c>
      <c r="E311" s="27" t="s">
        <v>58</v>
      </c>
    </row>
    <row r="312" ht="39">
      <c r="A312" s="1" t="s">
        <v>63</v>
      </c>
      <c r="E312" s="33" t="s">
        <v>294</v>
      </c>
    </row>
    <row r="313" ht="150">
      <c r="A313" s="1" t="s">
        <v>65</v>
      </c>
      <c r="E313" s="27" t="s">
        <v>314</v>
      </c>
    </row>
    <row r="314">
      <c r="A314" s="1" t="s">
        <v>56</v>
      </c>
      <c r="B314" s="1">
        <v>120</v>
      </c>
      <c r="C314" s="26" t="s">
        <v>319</v>
      </c>
      <c r="D314" t="s">
        <v>58</v>
      </c>
      <c r="E314" s="27" t="s">
        <v>320</v>
      </c>
      <c r="F314" s="28" t="s">
        <v>103</v>
      </c>
      <c r="G314" s="29">
        <v>8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61</v>
      </c>
      <c r="O314" s="32">
        <f>M314*AA314</f>
        <v>0</v>
      </c>
      <c r="P314" s="1">
        <v>1</v>
      </c>
      <c r="AA314" s="1">
        <f>IF(P314=1,$O$3,IF(P314=2,$O$4,$O$5))</f>
        <v>0</v>
      </c>
    </row>
    <row r="315">
      <c r="A315" s="1" t="s">
        <v>62</v>
      </c>
      <c r="E315" s="27" t="s">
        <v>58</v>
      </c>
    </row>
    <row r="316" ht="39">
      <c r="A316" s="1" t="s">
        <v>63</v>
      </c>
      <c r="E316" s="33" t="s">
        <v>294</v>
      </c>
    </row>
    <row r="317" ht="125">
      <c r="A317" s="1" t="s">
        <v>65</v>
      </c>
      <c r="E317" s="27" t="s">
        <v>298</v>
      </c>
    </row>
    <row r="318">
      <c r="A318" s="1" t="s">
        <v>56</v>
      </c>
      <c r="B318" s="1">
        <v>64</v>
      </c>
      <c r="C318" s="26" t="s">
        <v>321</v>
      </c>
      <c r="D318" t="s">
        <v>58</v>
      </c>
      <c r="E318" s="27" t="s">
        <v>322</v>
      </c>
      <c r="F318" s="28" t="s">
        <v>103</v>
      </c>
      <c r="G318" s="29">
        <v>1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61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62</v>
      </c>
      <c r="E319" s="27" t="s">
        <v>58</v>
      </c>
    </row>
    <row r="320" ht="39">
      <c r="A320" s="1" t="s">
        <v>63</v>
      </c>
      <c r="E320" s="33" t="s">
        <v>104</v>
      </c>
    </row>
    <row r="321" ht="150">
      <c r="A321" s="1" t="s">
        <v>65</v>
      </c>
      <c r="E321" s="27" t="s">
        <v>314</v>
      </c>
    </row>
    <row r="322">
      <c r="A322" s="1" t="s">
        <v>56</v>
      </c>
      <c r="B322" s="1">
        <v>66</v>
      </c>
      <c r="C322" s="26" t="s">
        <v>323</v>
      </c>
      <c r="D322" t="s">
        <v>58</v>
      </c>
      <c r="E322" s="27" t="s">
        <v>324</v>
      </c>
      <c r="F322" s="28" t="s">
        <v>103</v>
      </c>
      <c r="G322" s="29">
        <v>1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61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62</v>
      </c>
      <c r="E323" s="27" t="s">
        <v>58</v>
      </c>
    </row>
    <row r="324" ht="39">
      <c r="A324" s="1" t="s">
        <v>63</v>
      </c>
      <c r="E324" s="33" t="s">
        <v>104</v>
      </c>
    </row>
    <row r="325" ht="125">
      <c r="A325" s="1" t="s">
        <v>65</v>
      </c>
      <c r="E325" s="27" t="s">
        <v>325</v>
      </c>
    </row>
    <row r="326">
      <c r="A326" s="1" t="s">
        <v>56</v>
      </c>
      <c r="B326" s="1">
        <v>68</v>
      </c>
      <c r="C326" s="26" t="s">
        <v>326</v>
      </c>
      <c r="D326" t="s">
        <v>58</v>
      </c>
      <c r="E326" s="27" t="s">
        <v>327</v>
      </c>
      <c r="F326" s="28" t="s">
        <v>103</v>
      </c>
      <c r="G326" s="29">
        <v>1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61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62</v>
      </c>
      <c r="E327" s="27" t="s">
        <v>58</v>
      </c>
    </row>
    <row r="328" ht="39">
      <c r="A328" s="1" t="s">
        <v>63</v>
      </c>
      <c r="E328" s="33" t="s">
        <v>104</v>
      </c>
    </row>
    <row r="329" ht="150">
      <c r="A329" s="1" t="s">
        <v>65</v>
      </c>
      <c r="E329" s="27" t="s">
        <v>314</v>
      </c>
    </row>
    <row r="330">
      <c r="A330" s="1" t="s">
        <v>56</v>
      </c>
      <c r="B330" s="1">
        <v>69</v>
      </c>
      <c r="C330" s="26" t="s">
        <v>328</v>
      </c>
      <c r="D330" t="s">
        <v>58</v>
      </c>
      <c r="E330" s="27" t="s">
        <v>329</v>
      </c>
      <c r="F330" s="28" t="s">
        <v>103</v>
      </c>
      <c r="G330" s="29">
        <v>1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61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62</v>
      </c>
      <c r="E331" s="27" t="s">
        <v>58</v>
      </c>
    </row>
    <row r="332" ht="39">
      <c r="A332" s="1" t="s">
        <v>63</v>
      </c>
      <c r="E332" s="33" t="s">
        <v>104</v>
      </c>
    </row>
    <row r="333" ht="125">
      <c r="A333" s="1" t="s">
        <v>65</v>
      </c>
      <c r="E333" s="27" t="s">
        <v>325</v>
      </c>
    </row>
    <row r="334">
      <c r="A334" s="1" t="s">
        <v>56</v>
      </c>
      <c r="B334" s="1">
        <v>70</v>
      </c>
      <c r="C334" s="26" t="s">
        <v>330</v>
      </c>
      <c r="D334" t="s">
        <v>58</v>
      </c>
      <c r="E334" s="27" t="s">
        <v>331</v>
      </c>
      <c r="F334" s="28" t="s">
        <v>103</v>
      </c>
      <c r="G334" s="29">
        <v>2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61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62</v>
      </c>
      <c r="E335" s="27" t="s">
        <v>58</v>
      </c>
    </row>
    <row r="336" ht="39">
      <c r="A336" s="1" t="s">
        <v>63</v>
      </c>
      <c r="E336" s="33" t="s">
        <v>122</v>
      </c>
    </row>
    <row r="337" ht="125">
      <c r="A337" s="1" t="s">
        <v>65</v>
      </c>
      <c r="E337" s="27" t="s">
        <v>332</v>
      </c>
    </row>
    <row r="338">
      <c r="A338" s="1" t="s">
        <v>56</v>
      </c>
      <c r="B338" s="1">
        <v>74</v>
      </c>
      <c r="C338" s="26" t="s">
        <v>333</v>
      </c>
      <c r="D338" t="s">
        <v>58</v>
      </c>
      <c r="E338" s="27" t="s">
        <v>334</v>
      </c>
      <c r="F338" s="28" t="s">
        <v>103</v>
      </c>
      <c r="G338" s="29">
        <v>3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61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62</v>
      </c>
      <c r="E339" s="27" t="s">
        <v>58</v>
      </c>
    </row>
    <row r="340" ht="52">
      <c r="A340" s="1" t="s">
        <v>63</v>
      </c>
      <c r="E340" s="33" t="s">
        <v>335</v>
      </c>
    </row>
    <row r="341" ht="162.5">
      <c r="A341" s="1" t="s">
        <v>65</v>
      </c>
      <c r="E341" s="27" t="s">
        <v>336</v>
      </c>
    </row>
    <row r="342">
      <c r="A342" s="1" t="s">
        <v>56</v>
      </c>
      <c r="B342" s="1">
        <v>75</v>
      </c>
      <c r="C342" s="26" t="s">
        <v>337</v>
      </c>
      <c r="D342" t="s">
        <v>58</v>
      </c>
      <c r="E342" s="27" t="s">
        <v>338</v>
      </c>
      <c r="F342" s="28" t="s">
        <v>103</v>
      </c>
      <c r="G342" s="29">
        <v>3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61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62</v>
      </c>
      <c r="E343" s="27" t="s">
        <v>58</v>
      </c>
    </row>
    <row r="344" ht="52">
      <c r="A344" s="1" t="s">
        <v>63</v>
      </c>
      <c r="E344" s="33" t="s">
        <v>335</v>
      </c>
    </row>
    <row r="345" ht="125">
      <c r="A345" s="1" t="s">
        <v>65</v>
      </c>
      <c r="E345" s="27" t="s">
        <v>325</v>
      </c>
    </row>
    <row r="346">
      <c r="A346" s="1" t="s">
        <v>56</v>
      </c>
      <c r="B346" s="1">
        <v>76</v>
      </c>
      <c r="C346" s="26" t="s">
        <v>339</v>
      </c>
      <c r="D346" t="s">
        <v>58</v>
      </c>
      <c r="E346" s="27" t="s">
        <v>340</v>
      </c>
      <c r="F346" s="28" t="s">
        <v>103</v>
      </c>
      <c r="G346" s="29">
        <v>1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61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62</v>
      </c>
      <c r="E347" s="27" t="s">
        <v>58</v>
      </c>
    </row>
    <row r="348" ht="39">
      <c r="A348" s="1" t="s">
        <v>63</v>
      </c>
      <c r="E348" s="33" t="s">
        <v>104</v>
      </c>
    </row>
    <row r="349" ht="150">
      <c r="A349" s="1" t="s">
        <v>65</v>
      </c>
      <c r="E349" s="27" t="s">
        <v>341</v>
      </c>
    </row>
    <row r="350">
      <c r="A350" s="1" t="s">
        <v>56</v>
      </c>
      <c r="B350" s="1">
        <v>103</v>
      </c>
      <c r="C350" s="26" t="s">
        <v>342</v>
      </c>
      <c r="D350" t="s">
        <v>58</v>
      </c>
      <c r="E350" s="27" t="s">
        <v>343</v>
      </c>
      <c r="F350" s="28" t="s">
        <v>103</v>
      </c>
      <c r="G350" s="29">
        <v>1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61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62</v>
      </c>
      <c r="E351" s="27" t="s">
        <v>58</v>
      </c>
    </row>
    <row r="352" ht="39">
      <c r="A352" s="1" t="s">
        <v>63</v>
      </c>
      <c r="E352" s="33" t="s">
        <v>104</v>
      </c>
    </row>
    <row r="353" ht="162.5">
      <c r="A353" s="1" t="s">
        <v>65</v>
      </c>
      <c r="E353" s="27" t="s">
        <v>336</v>
      </c>
    </row>
    <row r="354">
      <c r="A354" s="1" t="s">
        <v>56</v>
      </c>
      <c r="B354" s="1">
        <v>104</v>
      </c>
      <c r="C354" s="26" t="s">
        <v>344</v>
      </c>
      <c r="D354" t="s">
        <v>58</v>
      </c>
      <c r="E354" s="27" t="s">
        <v>345</v>
      </c>
      <c r="F354" s="28" t="s">
        <v>103</v>
      </c>
      <c r="G354" s="29">
        <v>1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61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62</v>
      </c>
      <c r="E355" s="27" t="s">
        <v>58</v>
      </c>
    </row>
    <row r="356" ht="39">
      <c r="A356" s="1" t="s">
        <v>63</v>
      </c>
      <c r="E356" s="33" t="s">
        <v>104</v>
      </c>
    </row>
    <row r="357" ht="125">
      <c r="A357" s="1" t="s">
        <v>65</v>
      </c>
      <c r="E357" s="27" t="s">
        <v>325</v>
      </c>
    </row>
    <row r="358">
      <c r="A358" s="1" t="s">
        <v>56</v>
      </c>
      <c r="B358" s="1">
        <v>77</v>
      </c>
      <c r="C358" s="26" t="s">
        <v>346</v>
      </c>
      <c r="D358" t="s">
        <v>58</v>
      </c>
      <c r="E358" s="27" t="s">
        <v>347</v>
      </c>
      <c r="F358" s="28" t="s">
        <v>103</v>
      </c>
      <c r="G358" s="29">
        <v>8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61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62</v>
      </c>
      <c r="E359" s="27" t="s">
        <v>58</v>
      </c>
    </row>
    <row r="360" ht="39">
      <c r="A360" s="1" t="s">
        <v>63</v>
      </c>
      <c r="E360" s="33" t="s">
        <v>294</v>
      </c>
    </row>
    <row r="361" ht="100">
      <c r="A361" s="1" t="s">
        <v>65</v>
      </c>
      <c r="E361" s="27" t="s">
        <v>348</v>
      </c>
    </row>
    <row r="362">
      <c r="A362" s="1" t="s">
        <v>56</v>
      </c>
      <c r="B362" s="1">
        <v>78</v>
      </c>
      <c r="C362" s="26" t="s">
        <v>349</v>
      </c>
      <c r="D362" t="s">
        <v>58</v>
      </c>
      <c r="E362" s="27" t="s">
        <v>350</v>
      </c>
      <c r="F362" s="28" t="s">
        <v>103</v>
      </c>
      <c r="G362" s="29">
        <v>8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61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62</v>
      </c>
      <c r="E363" s="27" t="s">
        <v>58</v>
      </c>
    </row>
    <row r="364" ht="39">
      <c r="A364" s="1" t="s">
        <v>63</v>
      </c>
      <c r="E364" s="33" t="s">
        <v>294</v>
      </c>
    </row>
    <row r="365" ht="100">
      <c r="A365" s="1" t="s">
        <v>65</v>
      </c>
      <c r="E365" s="27" t="s">
        <v>351</v>
      </c>
    </row>
    <row r="366">
      <c r="A366" s="1" t="s">
        <v>56</v>
      </c>
      <c r="B366" s="1">
        <v>79</v>
      </c>
      <c r="C366" s="26" t="s">
        <v>352</v>
      </c>
      <c r="D366" t="s">
        <v>58</v>
      </c>
      <c r="E366" s="27" t="s">
        <v>353</v>
      </c>
      <c r="F366" s="28" t="s">
        <v>103</v>
      </c>
      <c r="G366" s="29">
        <v>1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61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62</v>
      </c>
      <c r="E367" s="27" t="s">
        <v>58</v>
      </c>
    </row>
    <row r="368" ht="39">
      <c r="A368" s="1" t="s">
        <v>63</v>
      </c>
      <c r="E368" s="33" t="s">
        <v>104</v>
      </c>
    </row>
    <row r="369" ht="112.5">
      <c r="A369" s="1" t="s">
        <v>65</v>
      </c>
      <c r="E369" s="27" t="s">
        <v>354</v>
      </c>
    </row>
    <row r="370">
      <c r="A370" s="1" t="s">
        <v>56</v>
      </c>
      <c r="B370" s="1">
        <v>80</v>
      </c>
      <c r="C370" s="26" t="s">
        <v>355</v>
      </c>
      <c r="D370" t="s">
        <v>58</v>
      </c>
      <c r="E370" s="27" t="s">
        <v>356</v>
      </c>
      <c r="F370" s="28" t="s">
        <v>103</v>
      </c>
      <c r="G370" s="29">
        <v>1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61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62</v>
      </c>
      <c r="E371" s="27" t="s">
        <v>58</v>
      </c>
    </row>
    <row r="372" ht="39">
      <c r="A372" s="1" t="s">
        <v>63</v>
      </c>
      <c r="E372" s="33" t="s">
        <v>104</v>
      </c>
    </row>
    <row r="373" ht="125">
      <c r="A373" s="1" t="s">
        <v>65</v>
      </c>
      <c r="E373" s="27" t="s">
        <v>325</v>
      </c>
    </row>
    <row r="374">
      <c r="A374" s="1" t="s">
        <v>56</v>
      </c>
      <c r="B374" s="1">
        <v>38</v>
      </c>
      <c r="C374" s="26" t="s">
        <v>357</v>
      </c>
      <c r="D374" t="s">
        <v>58</v>
      </c>
      <c r="E374" s="27" t="s">
        <v>358</v>
      </c>
      <c r="F374" s="28" t="s">
        <v>103</v>
      </c>
      <c r="G374" s="29">
        <v>1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58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 ht="50">
      <c r="A375" s="1" t="s">
        <v>62</v>
      </c>
      <c r="E375" s="27" t="s">
        <v>359</v>
      </c>
    </row>
    <row r="376" ht="39">
      <c r="A376" s="1" t="s">
        <v>63</v>
      </c>
      <c r="E376" s="33" t="s">
        <v>104</v>
      </c>
    </row>
    <row r="377" ht="37.5">
      <c r="A377" s="1" t="s">
        <v>65</v>
      </c>
      <c r="E377" s="27" t="s">
        <v>360</v>
      </c>
    </row>
    <row r="378">
      <c r="A378" s="1" t="s">
        <v>56</v>
      </c>
      <c r="B378" s="1">
        <v>48</v>
      </c>
      <c r="C378" s="26" t="s">
        <v>361</v>
      </c>
      <c r="D378" t="s">
        <v>58</v>
      </c>
      <c r="E378" s="27" t="s">
        <v>362</v>
      </c>
      <c r="F378" s="28" t="s">
        <v>103</v>
      </c>
      <c r="G378" s="29">
        <v>1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58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 ht="25">
      <c r="A379" s="1" t="s">
        <v>62</v>
      </c>
      <c r="E379" s="27" t="s">
        <v>363</v>
      </c>
    </row>
    <row r="380" ht="39">
      <c r="A380" s="1" t="s">
        <v>63</v>
      </c>
      <c r="E380" s="33" t="s">
        <v>104</v>
      </c>
    </row>
    <row r="381" ht="100">
      <c r="A381" s="1" t="s">
        <v>65</v>
      </c>
      <c r="E381" s="27" t="s">
        <v>364</v>
      </c>
    </row>
    <row r="382">
      <c r="A382" s="1" t="s">
        <v>56</v>
      </c>
      <c r="B382" s="1">
        <v>49</v>
      </c>
      <c r="C382" s="26" t="s">
        <v>365</v>
      </c>
      <c r="D382" t="s">
        <v>58</v>
      </c>
      <c r="E382" s="27" t="s">
        <v>366</v>
      </c>
      <c r="F382" s="28" t="s">
        <v>103</v>
      </c>
      <c r="G382" s="29">
        <v>1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58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 ht="25">
      <c r="A383" s="1" t="s">
        <v>62</v>
      </c>
      <c r="E383" s="27" t="s">
        <v>367</v>
      </c>
    </row>
    <row r="384" ht="39">
      <c r="A384" s="1" t="s">
        <v>63</v>
      </c>
      <c r="E384" s="33" t="s">
        <v>104</v>
      </c>
    </row>
    <row r="385" ht="100">
      <c r="A385" s="1" t="s">
        <v>65</v>
      </c>
      <c r="E385" s="27" t="s">
        <v>368</v>
      </c>
    </row>
    <row r="386" ht="25">
      <c r="A386" s="1" t="s">
        <v>56</v>
      </c>
      <c r="B386" s="1">
        <v>52</v>
      </c>
      <c r="C386" s="26" t="s">
        <v>369</v>
      </c>
      <c r="D386" t="s">
        <v>58</v>
      </c>
      <c r="E386" s="27" t="s">
        <v>370</v>
      </c>
      <c r="F386" s="28" t="s">
        <v>103</v>
      </c>
      <c r="G386" s="29">
        <v>1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58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 ht="25">
      <c r="A387" s="1" t="s">
        <v>62</v>
      </c>
      <c r="E387" s="27" t="s">
        <v>371</v>
      </c>
    </row>
    <row r="388" ht="39">
      <c r="A388" s="1" t="s">
        <v>63</v>
      </c>
      <c r="E388" s="33" t="s">
        <v>104</v>
      </c>
    </row>
    <row r="389" ht="137.5">
      <c r="A389" s="1" t="s">
        <v>65</v>
      </c>
      <c r="E389" s="27" t="s">
        <v>372</v>
      </c>
    </row>
    <row r="390">
      <c r="A390" s="1" t="s">
        <v>56</v>
      </c>
      <c r="B390" s="1">
        <v>65</v>
      </c>
      <c r="C390" s="26" t="s">
        <v>373</v>
      </c>
      <c r="D390" t="s">
        <v>58</v>
      </c>
      <c r="E390" s="27" t="s">
        <v>374</v>
      </c>
      <c r="F390" s="28" t="s">
        <v>103</v>
      </c>
      <c r="G390" s="29">
        <v>1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58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62</v>
      </c>
      <c r="E391" s="27" t="s">
        <v>374</v>
      </c>
    </row>
    <row r="392" ht="39">
      <c r="A392" s="1" t="s">
        <v>63</v>
      </c>
      <c r="E392" s="33" t="s">
        <v>104</v>
      </c>
    </row>
    <row r="393" ht="125">
      <c r="A393" s="1" t="s">
        <v>65</v>
      </c>
      <c r="E393" s="27" t="s">
        <v>325</v>
      </c>
    </row>
    <row r="394">
      <c r="A394" s="1" t="s">
        <v>56</v>
      </c>
      <c r="B394" s="1">
        <v>67</v>
      </c>
      <c r="C394" s="26" t="s">
        <v>375</v>
      </c>
      <c r="D394" t="s">
        <v>58</v>
      </c>
      <c r="E394" s="27" t="s">
        <v>376</v>
      </c>
      <c r="F394" s="28" t="s">
        <v>103</v>
      </c>
      <c r="G394" s="29">
        <v>1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58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62</v>
      </c>
      <c r="E395" s="27" t="s">
        <v>376</v>
      </c>
    </row>
    <row r="396" ht="39">
      <c r="A396" s="1" t="s">
        <v>63</v>
      </c>
      <c r="E396" s="33" t="s">
        <v>104</v>
      </c>
    </row>
    <row r="397" ht="112.5">
      <c r="A397" s="1" t="s">
        <v>65</v>
      </c>
      <c r="E397" s="27" t="s">
        <v>354</v>
      </c>
    </row>
    <row r="398">
      <c r="A398" s="1" t="s">
        <v>56</v>
      </c>
      <c r="B398" s="1">
        <v>72</v>
      </c>
      <c r="C398" s="26" t="s">
        <v>377</v>
      </c>
      <c r="D398" t="s">
        <v>58</v>
      </c>
      <c r="E398" s="27" t="s">
        <v>378</v>
      </c>
      <c r="F398" s="28" t="s">
        <v>103</v>
      </c>
      <c r="G398" s="29">
        <v>24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58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62</v>
      </c>
      <c r="E399" s="27" t="s">
        <v>378</v>
      </c>
    </row>
    <row r="400" ht="39">
      <c r="A400" s="1" t="s">
        <v>63</v>
      </c>
      <c r="E400" s="33" t="s">
        <v>379</v>
      </c>
    </row>
    <row r="401" ht="125">
      <c r="A401" s="1" t="s">
        <v>65</v>
      </c>
      <c r="E401" s="27" t="s">
        <v>332</v>
      </c>
    </row>
    <row r="402" ht="13">
      <c r="A402" s="1" t="s">
        <v>53</v>
      </c>
      <c r="C402" s="22" t="s">
        <v>380</v>
      </c>
      <c r="E402" s="23" t="s">
        <v>381</v>
      </c>
      <c r="L402" s="24">
        <f>SUMIFS(L403:L430,A403:A430,"P")</f>
        <v>0</v>
      </c>
      <c r="M402" s="24">
        <f>SUMIFS(M403:M430,A403:A430,"P")</f>
        <v>0</v>
      </c>
      <c r="N402" s="25"/>
    </row>
    <row r="403">
      <c r="A403" s="1" t="s">
        <v>56</v>
      </c>
      <c r="B403" s="1">
        <v>81</v>
      </c>
      <c r="C403" s="26" t="s">
        <v>382</v>
      </c>
      <c r="D403" t="s">
        <v>58</v>
      </c>
      <c r="E403" s="27" t="s">
        <v>383</v>
      </c>
      <c r="F403" s="28" t="s">
        <v>103</v>
      </c>
      <c r="G403" s="29">
        <v>6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61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62</v>
      </c>
      <c r="E404" s="27" t="s">
        <v>58</v>
      </c>
    </row>
    <row r="405" ht="39">
      <c r="A405" s="1" t="s">
        <v>63</v>
      </c>
      <c r="E405" s="33" t="s">
        <v>384</v>
      </c>
    </row>
    <row r="406" ht="112.5">
      <c r="A406" s="1" t="s">
        <v>65</v>
      </c>
      <c r="E406" s="27" t="s">
        <v>385</v>
      </c>
    </row>
    <row r="407">
      <c r="A407" s="1" t="s">
        <v>56</v>
      </c>
      <c r="B407" s="1">
        <v>82</v>
      </c>
      <c r="C407" s="26" t="s">
        <v>386</v>
      </c>
      <c r="D407" t="s">
        <v>58</v>
      </c>
      <c r="E407" s="27" t="s">
        <v>387</v>
      </c>
      <c r="F407" s="28" t="s">
        <v>82</v>
      </c>
      <c r="G407" s="29">
        <v>50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61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62</v>
      </c>
      <c r="E408" s="27" t="s">
        <v>58</v>
      </c>
    </row>
    <row r="409" ht="39">
      <c r="A409" s="1" t="s">
        <v>63</v>
      </c>
      <c r="E409" s="33" t="s">
        <v>108</v>
      </c>
    </row>
    <row r="410" ht="100">
      <c r="A410" s="1" t="s">
        <v>65</v>
      </c>
      <c r="E410" s="27" t="s">
        <v>388</v>
      </c>
    </row>
    <row r="411">
      <c r="A411" s="1" t="s">
        <v>56</v>
      </c>
      <c r="B411" s="1">
        <v>83</v>
      </c>
      <c r="C411" s="26" t="s">
        <v>389</v>
      </c>
      <c r="D411" t="s">
        <v>58</v>
      </c>
      <c r="E411" s="27" t="s">
        <v>390</v>
      </c>
      <c r="F411" s="28" t="s">
        <v>82</v>
      </c>
      <c r="G411" s="29">
        <v>20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61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62</v>
      </c>
      <c r="E412" s="27" t="s">
        <v>58</v>
      </c>
    </row>
    <row r="413" ht="39">
      <c r="A413" s="1" t="s">
        <v>63</v>
      </c>
      <c r="E413" s="33" t="s">
        <v>198</v>
      </c>
    </row>
    <row r="414" ht="100">
      <c r="A414" s="1" t="s">
        <v>65</v>
      </c>
      <c r="E414" s="27" t="s">
        <v>391</v>
      </c>
    </row>
    <row r="415">
      <c r="A415" s="1" t="s">
        <v>56</v>
      </c>
      <c r="B415" s="1">
        <v>84</v>
      </c>
      <c r="C415" s="26" t="s">
        <v>392</v>
      </c>
      <c r="D415" t="s">
        <v>58</v>
      </c>
      <c r="E415" s="27" t="s">
        <v>393</v>
      </c>
      <c r="F415" s="28" t="s">
        <v>82</v>
      </c>
      <c r="G415" s="29">
        <v>960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61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62</v>
      </c>
      <c r="E416" s="27" t="s">
        <v>58</v>
      </c>
    </row>
    <row r="417" ht="39">
      <c r="A417" s="1" t="s">
        <v>63</v>
      </c>
      <c r="E417" s="33" t="s">
        <v>394</v>
      </c>
    </row>
    <row r="418" ht="137.5">
      <c r="A418" s="1" t="s">
        <v>65</v>
      </c>
      <c r="E418" s="27" t="s">
        <v>395</v>
      </c>
    </row>
    <row r="419" ht="25">
      <c r="A419" s="1" t="s">
        <v>56</v>
      </c>
      <c r="B419" s="1">
        <v>86</v>
      </c>
      <c r="C419" s="26" t="s">
        <v>396</v>
      </c>
      <c r="D419" t="s">
        <v>58</v>
      </c>
      <c r="E419" s="27" t="s">
        <v>397</v>
      </c>
      <c r="F419" s="28" t="s">
        <v>103</v>
      </c>
      <c r="G419" s="29">
        <v>5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61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62</v>
      </c>
      <c r="E420" s="27" t="s">
        <v>58</v>
      </c>
    </row>
    <row r="421" ht="39">
      <c r="A421" s="1" t="s">
        <v>63</v>
      </c>
      <c r="E421" s="33" t="s">
        <v>398</v>
      </c>
    </row>
    <row r="422" ht="100">
      <c r="A422" s="1" t="s">
        <v>65</v>
      </c>
      <c r="E422" s="27" t="s">
        <v>388</v>
      </c>
    </row>
    <row r="423">
      <c r="A423" s="1" t="s">
        <v>56</v>
      </c>
      <c r="B423" s="1">
        <v>87</v>
      </c>
      <c r="C423" s="26" t="s">
        <v>399</v>
      </c>
      <c r="D423" t="s">
        <v>58</v>
      </c>
      <c r="E423" s="27" t="s">
        <v>400</v>
      </c>
      <c r="F423" s="28" t="s">
        <v>82</v>
      </c>
      <c r="G423" s="29">
        <v>10</v>
      </c>
      <c r="H423" s="28">
        <v>0</v>
      </c>
      <c r="I423" s="30">
        <f>ROUND(G423*H423,P4)</f>
        <v>0</v>
      </c>
      <c r="L423" s="31">
        <v>0</v>
      </c>
      <c r="M423" s="24">
        <f>ROUND(G423*L423,P4)</f>
        <v>0</v>
      </c>
      <c r="N423" s="25" t="s">
        <v>61</v>
      </c>
      <c r="O423" s="32">
        <f>M423*AA423</f>
        <v>0</v>
      </c>
      <c r="P423" s="1">
        <v>3</v>
      </c>
      <c r="AA423" s="1">
        <f>IF(P423=1,$O$3,IF(P423=2,$O$4,$O$5))</f>
        <v>0</v>
      </c>
    </row>
    <row r="424">
      <c r="A424" s="1" t="s">
        <v>62</v>
      </c>
      <c r="E424" s="27" t="s">
        <v>58</v>
      </c>
    </row>
    <row r="425" ht="39">
      <c r="A425" s="1" t="s">
        <v>63</v>
      </c>
      <c r="E425" s="33" t="s">
        <v>401</v>
      </c>
    </row>
    <row r="426" ht="87.5">
      <c r="A426" s="1" t="s">
        <v>65</v>
      </c>
      <c r="E426" s="27" t="s">
        <v>402</v>
      </c>
    </row>
    <row r="427">
      <c r="A427" s="1" t="s">
        <v>56</v>
      </c>
      <c r="B427" s="1">
        <v>85</v>
      </c>
      <c r="C427" s="26" t="s">
        <v>403</v>
      </c>
      <c r="D427" t="s">
        <v>58</v>
      </c>
      <c r="E427" s="27" t="s">
        <v>404</v>
      </c>
      <c r="F427" s="28" t="s">
        <v>82</v>
      </c>
      <c r="G427" s="29">
        <v>960</v>
      </c>
      <c r="H427" s="28">
        <v>0</v>
      </c>
      <c r="I427" s="30">
        <f>ROUND(G427*H427,P4)</f>
        <v>0</v>
      </c>
      <c r="L427" s="31">
        <v>0</v>
      </c>
      <c r="M427" s="24">
        <f>ROUND(G427*L427,P4)</f>
        <v>0</v>
      </c>
      <c r="N427" s="25" t="s">
        <v>58</v>
      </c>
      <c r="O427" s="32">
        <f>M427*AA427</f>
        <v>0</v>
      </c>
      <c r="P427" s="1">
        <v>3</v>
      </c>
      <c r="AA427" s="1">
        <f>IF(P427=1,$O$3,IF(P427=2,$O$4,$O$5))</f>
        <v>0</v>
      </c>
    </row>
    <row r="428" ht="25">
      <c r="A428" s="1" t="s">
        <v>62</v>
      </c>
      <c r="E428" s="27" t="s">
        <v>405</v>
      </c>
    </row>
    <row r="429" ht="39">
      <c r="A429" s="1" t="s">
        <v>63</v>
      </c>
      <c r="E429" s="33" t="s">
        <v>394</v>
      </c>
    </row>
    <row r="430" ht="87.5">
      <c r="A430" s="1" t="s">
        <v>65</v>
      </c>
      <c r="E430" s="27" t="s">
        <v>406</v>
      </c>
    </row>
    <row r="431" ht="13">
      <c r="A431" s="1" t="s">
        <v>53</v>
      </c>
      <c r="C431" s="22" t="s">
        <v>407</v>
      </c>
      <c r="E431" s="23" t="s">
        <v>408</v>
      </c>
      <c r="L431" s="24">
        <f>SUMIFS(L432:L435,A432:A435,"P")</f>
        <v>0</v>
      </c>
      <c r="M431" s="24">
        <f>SUMIFS(M432:M435,A432:A435,"P")</f>
        <v>0</v>
      </c>
      <c r="N431" s="25"/>
    </row>
    <row r="432">
      <c r="A432" s="1" t="s">
        <v>56</v>
      </c>
      <c r="B432" s="1">
        <v>95</v>
      </c>
      <c r="C432" s="26" t="s">
        <v>409</v>
      </c>
      <c r="D432" t="s">
        <v>58</v>
      </c>
      <c r="E432" s="27" t="s">
        <v>410</v>
      </c>
      <c r="F432" s="28" t="s">
        <v>103</v>
      </c>
      <c r="G432" s="29">
        <v>3</v>
      </c>
      <c r="H432" s="28">
        <v>0</v>
      </c>
      <c r="I432" s="30">
        <f>ROUND(G432*H432,P4)</f>
        <v>0</v>
      </c>
      <c r="L432" s="31">
        <v>0</v>
      </c>
      <c r="M432" s="24">
        <f>ROUND(G432*L432,P4)</f>
        <v>0</v>
      </c>
      <c r="N432" s="25" t="s">
        <v>58</v>
      </c>
      <c r="O432" s="32">
        <f>M432*AA432</f>
        <v>0</v>
      </c>
      <c r="P432" s="1">
        <v>3</v>
      </c>
      <c r="AA432" s="1">
        <f>IF(P432=1,$O$3,IF(P432=2,$O$4,$O$5))</f>
        <v>0</v>
      </c>
    </row>
    <row r="433">
      <c r="A433" s="1" t="s">
        <v>62</v>
      </c>
      <c r="E433" s="27" t="s">
        <v>410</v>
      </c>
    </row>
    <row r="434" ht="52">
      <c r="A434" s="1" t="s">
        <v>63</v>
      </c>
      <c r="E434" s="33" t="s">
        <v>411</v>
      </c>
    </row>
    <row r="435">
      <c r="A435" s="1" t="s">
        <v>65</v>
      </c>
      <c r="E435" s="27" t="s">
        <v>58</v>
      </c>
    </row>
    <row r="436" ht="13">
      <c r="A436" s="1" t="s">
        <v>53</v>
      </c>
      <c r="C436" s="22" t="s">
        <v>412</v>
      </c>
      <c r="E436" s="23" t="s">
        <v>413</v>
      </c>
      <c r="L436" s="24">
        <f>SUMIFS(L437:L440,A437:A440,"P")</f>
        <v>0</v>
      </c>
      <c r="M436" s="24">
        <f>SUMIFS(M437:M440,A437:A440,"P")</f>
        <v>0</v>
      </c>
      <c r="N436" s="25"/>
    </row>
    <row r="437">
      <c r="A437" s="1" t="s">
        <v>56</v>
      </c>
      <c r="B437" s="1">
        <v>102</v>
      </c>
      <c r="C437" s="26" t="s">
        <v>414</v>
      </c>
      <c r="D437" t="s">
        <v>58</v>
      </c>
      <c r="E437" s="27" t="s">
        <v>415</v>
      </c>
      <c r="F437" s="28" t="s">
        <v>103</v>
      </c>
      <c r="G437" s="29">
        <v>7</v>
      </c>
      <c r="H437" s="28">
        <v>0</v>
      </c>
      <c r="I437" s="30">
        <f>ROUND(G437*H437,P4)</f>
        <v>0</v>
      </c>
      <c r="L437" s="31">
        <v>0</v>
      </c>
      <c r="M437" s="24">
        <f>ROUND(G437*L437,P4)</f>
        <v>0</v>
      </c>
      <c r="N437" s="25" t="s">
        <v>61</v>
      </c>
      <c r="O437" s="32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62</v>
      </c>
      <c r="E438" s="27" t="s">
        <v>58</v>
      </c>
    </row>
    <row r="439" ht="39">
      <c r="A439" s="1" t="s">
        <v>63</v>
      </c>
      <c r="E439" s="33" t="s">
        <v>416</v>
      </c>
    </row>
    <row r="440" ht="125">
      <c r="A440" s="1" t="s">
        <v>65</v>
      </c>
      <c r="E440" s="27" t="s">
        <v>417</v>
      </c>
    </row>
    <row r="441" ht="13">
      <c r="A441" s="1" t="s">
        <v>53</v>
      </c>
      <c r="C441" s="22" t="s">
        <v>418</v>
      </c>
      <c r="E441" s="23" t="s">
        <v>419</v>
      </c>
      <c r="L441" s="24">
        <f>SUMIFS(L442:L469,A442:A469,"P")</f>
        <v>0</v>
      </c>
      <c r="M441" s="24">
        <f>SUMIFS(M442:M469,A442:A469,"P")</f>
        <v>0</v>
      </c>
      <c r="N441" s="25"/>
    </row>
    <row r="442">
      <c r="A442" s="1" t="s">
        <v>56</v>
      </c>
      <c r="B442" s="1">
        <v>89</v>
      </c>
      <c r="C442" s="26" t="s">
        <v>420</v>
      </c>
      <c r="D442" t="s">
        <v>58</v>
      </c>
      <c r="E442" s="27" t="s">
        <v>421</v>
      </c>
      <c r="F442" s="28" t="s">
        <v>422</v>
      </c>
      <c r="G442" s="29">
        <v>8</v>
      </c>
      <c r="H442" s="28">
        <v>0</v>
      </c>
      <c r="I442" s="30">
        <f>ROUND(G442*H442,P4)</f>
        <v>0</v>
      </c>
      <c r="L442" s="31">
        <v>0</v>
      </c>
      <c r="M442" s="24">
        <f>ROUND(G442*L442,P4)</f>
        <v>0</v>
      </c>
      <c r="N442" s="25" t="s">
        <v>61</v>
      </c>
      <c r="O442" s="32">
        <f>M442*AA442</f>
        <v>0</v>
      </c>
      <c r="P442" s="1">
        <v>3</v>
      </c>
      <c r="AA442" s="1">
        <f>IF(P442=1,$O$3,IF(P442=2,$O$4,$O$5))</f>
        <v>0</v>
      </c>
    </row>
    <row r="443">
      <c r="A443" s="1" t="s">
        <v>62</v>
      </c>
      <c r="E443" s="27" t="s">
        <v>58</v>
      </c>
    </row>
    <row r="444" ht="39">
      <c r="A444" s="1" t="s">
        <v>63</v>
      </c>
      <c r="E444" s="33" t="s">
        <v>294</v>
      </c>
    </row>
    <row r="445" ht="112.5">
      <c r="A445" s="1" t="s">
        <v>65</v>
      </c>
      <c r="E445" s="27" t="s">
        <v>423</v>
      </c>
    </row>
    <row r="446">
      <c r="A446" s="1" t="s">
        <v>56</v>
      </c>
      <c r="B446" s="1">
        <v>90</v>
      </c>
      <c r="C446" s="26" t="s">
        <v>424</v>
      </c>
      <c r="D446" t="s">
        <v>58</v>
      </c>
      <c r="E446" s="27" t="s">
        <v>425</v>
      </c>
      <c r="F446" s="28" t="s">
        <v>422</v>
      </c>
      <c r="G446" s="29">
        <v>16</v>
      </c>
      <c r="H446" s="28">
        <v>0</v>
      </c>
      <c r="I446" s="30">
        <f>ROUND(G446*H446,P4)</f>
        <v>0</v>
      </c>
      <c r="L446" s="31">
        <v>0</v>
      </c>
      <c r="M446" s="24">
        <f>ROUND(G446*L446,P4)</f>
        <v>0</v>
      </c>
      <c r="N446" s="25" t="s">
        <v>61</v>
      </c>
      <c r="O446" s="32">
        <f>M446*AA446</f>
        <v>0</v>
      </c>
      <c r="P446" s="1">
        <v>3</v>
      </c>
      <c r="AA446" s="1">
        <f>IF(P446=1,$O$3,IF(P446=2,$O$4,$O$5))</f>
        <v>0</v>
      </c>
    </row>
    <row r="447">
      <c r="A447" s="1" t="s">
        <v>62</v>
      </c>
      <c r="E447" s="27" t="s">
        <v>58</v>
      </c>
    </row>
    <row r="448" ht="39">
      <c r="A448" s="1" t="s">
        <v>63</v>
      </c>
      <c r="E448" s="33" t="s">
        <v>426</v>
      </c>
    </row>
    <row r="449" ht="100">
      <c r="A449" s="1" t="s">
        <v>65</v>
      </c>
      <c r="E449" s="27" t="s">
        <v>427</v>
      </c>
    </row>
    <row r="450" ht="25">
      <c r="A450" s="1" t="s">
        <v>56</v>
      </c>
      <c r="B450" s="1">
        <v>91</v>
      </c>
      <c r="C450" s="26" t="s">
        <v>428</v>
      </c>
      <c r="D450" t="s">
        <v>58</v>
      </c>
      <c r="E450" s="27" t="s">
        <v>429</v>
      </c>
      <c r="F450" s="28" t="s">
        <v>103</v>
      </c>
      <c r="G450" s="29">
        <v>1</v>
      </c>
      <c r="H450" s="28">
        <v>0</v>
      </c>
      <c r="I450" s="30">
        <f>ROUND(G450*H450,P4)</f>
        <v>0</v>
      </c>
      <c r="L450" s="31">
        <v>0</v>
      </c>
      <c r="M450" s="24">
        <f>ROUND(G450*L450,P4)</f>
        <v>0</v>
      </c>
      <c r="N450" s="25" t="s">
        <v>61</v>
      </c>
      <c r="O450" s="32">
        <f>M450*AA450</f>
        <v>0</v>
      </c>
      <c r="P450" s="1">
        <v>3</v>
      </c>
      <c r="AA450" s="1">
        <f>IF(P450=1,$O$3,IF(P450=2,$O$4,$O$5))</f>
        <v>0</v>
      </c>
    </row>
    <row r="451">
      <c r="A451" s="1" t="s">
        <v>62</v>
      </c>
      <c r="E451" s="27" t="s">
        <v>58</v>
      </c>
    </row>
    <row r="452" ht="39">
      <c r="A452" s="1" t="s">
        <v>63</v>
      </c>
      <c r="E452" s="33" t="s">
        <v>104</v>
      </c>
    </row>
    <row r="453" ht="100">
      <c r="A453" s="1" t="s">
        <v>65</v>
      </c>
      <c r="E453" s="27" t="s">
        <v>430</v>
      </c>
    </row>
    <row r="454">
      <c r="A454" s="1" t="s">
        <v>56</v>
      </c>
      <c r="B454" s="1">
        <v>92</v>
      </c>
      <c r="C454" s="26" t="s">
        <v>431</v>
      </c>
      <c r="D454" t="s">
        <v>58</v>
      </c>
      <c r="E454" s="27" t="s">
        <v>432</v>
      </c>
      <c r="F454" s="28" t="s">
        <v>422</v>
      </c>
      <c r="G454" s="29">
        <v>12</v>
      </c>
      <c r="H454" s="28">
        <v>0</v>
      </c>
      <c r="I454" s="30">
        <f>ROUND(G454*H454,P4)</f>
        <v>0</v>
      </c>
      <c r="L454" s="31">
        <v>0</v>
      </c>
      <c r="M454" s="24">
        <f>ROUND(G454*L454,P4)</f>
        <v>0</v>
      </c>
      <c r="N454" s="25" t="s">
        <v>61</v>
      </c>
      <c r="O454" s="32">
        <f>M454*AA454</f>
        <v>0</v>
      </c>
      <c r="P454" s="1">
        <v>3</v>
      </c>
      <c r="AA454" s="1">
        <f>IF(P454=1,$O$3,IF(P454=2,$O$4,$O$5))</f>
        <v>0</v>
      </c>
    </row>
    <row r="455">
      <c r="A455" s="1" t="s">
        <v>62</v>
      </c>
      <c r="E455" s="27" t="s">
        <v>58</v>
      </c>
    </row>
    <row r="456" ht="39">
      <c r="A456" s="1" t="s">
        <v>63</v>
      </c>
      <c r="E456" s="33" t="s">
        <v>433</v>
      </c>
    </row>
    <row r="457" ht="112.5">
      <c r="A457" s="1" t="s">
        <v>65</v>
      </c>
      <c r="E457" s="27" t="s">
        <v>434</v>
      </c>
    </row>
    <row r="458">
      <c r="A458" s="1" t="s">
        <v>56</v>
      </c>
      <c r="B458" s="1">
        <v>93</v>
      </c>
      <c r="C458" s="26" t="s">
        <v>435</v>
      </c>
      <c r="D458" t="s">
        <v>58</v>
      </c>
      <c r="E458" s="27" t="s">
        <v>436</v>
      </c>
      <c r="F458" s="28" t="s">
        <v>103</v>
      </c>
      <c r="G458" s="29">
        <v>1</v>
      </c>
      <c r="H458" s="28">
        <v>0</v>
      </c>
      <c r="I458" s="30">
        <f>ROUND(G458*H458,P4)</f>
        <v>0</v>
      </c>
      <c r="L458" s="31">
        <v>0</v>
      </c>
      <c r="M458" s="24">
        <f>ROUND(G458*L458,P4)</f>
        <v>0</v>
      </c>
      <c r="N458" s="25" t="s">
        <v>61</v>
      </c>
      <c r="O458" s="32">
        <f>M458*AA458</f>
        <v>0</v>
      </c>
      <c r="P458" s="1">
        <v>3</v>
      </c>
      <c r="AA458" s="1">
        <f>IF(P458=1,$O$3,IF(P458=2,$O$4,$O$5))</f>
        <v>0</v>
      </c>
    </row>
    <row r="459">
      <c r="A459" s="1" t="s">
        <v>62</v>
      </c>
      <c r="E459" s="27" t="s">
        <v>58</v>
      </c>
    </row>
    <row r="460" ht="39">
      <c r="A460" s="1" t="s">
        <v>63</v>
      </c>
      <c r="E460" s="33" t="s">
        <v>104</v>
      </c>
    </row>
    <row r="461" ht="75">
      <c r="A461" s="1" t="s">
        <v>65</v>
      </c>
      <c r="E461" s="27" t="s">
        <v>437</v>
      </c>
    </row>
    <row r="462" ht="25">
      <c r="A462" s="1" t="s">
        <v>56</v>
      </c>
      <c r="B462" s="1">
        <v>94</v>
      </c>
      <c r="C462" s="26" t="s">
        <v>438</v>
      </c>
      <c r="D462" t="s">
        <v>58</v>
      </c>
      <c r="E462" s="27" t="s">
        <v>439</v>
      </c>
      <c r="F462" s="28" t="s">
        <v>440</v>
      </c>
      <c r="G462" s="29">
        <v>15</v>
      </c>
      <c r="H462" s="28">
        <v>0</v>
      </c>
      <c r="I462" s="30">
        <f>ROUND(G462*H462,P4)</f>
        <v>0</v>
      </c>
      <c r="L462" s="31">
        <v>0</v>
      </c>
      <c r="M462" s="24">
        <f>ROUND(G462*L462,P4)</f>
        <v>0</v>
      </c>
      <c r="N462" s="25" t="s">
        <v>61</v>
      </c>
      <c r="O462" s="32">
        <f>M462*AA462</f>
        <v>0</v>
      </c>
      <c r="P462" s="1">
        <v>3</v>
      </c>
      <c r="AA462" s="1">
        <f>IF(P462=1,$O$3,IF(P462=2,$O$4,$O$5))</f>
        <v>0</v>
      </c>
    </row>
    <row r="463">
      <c r="A463" s="1" t="s">
        <v>62</v>
      </c>
      <c r="E463" s="27" t="s">
        <v>58</v>
      </c>
    </row>
    <row r="464" ht="39">
      <c r="A464" s="1" t="s">
        <v>63</v>
      </c>
      <c r="E464" s="33" t="s">
        <v>441</v>
      </c>
    </row>
    <row r="465" ht="125">
      <c r="A465" s="1" t="s">
        <v>65</v>
      </c>
      <c r="E465" s="27" t="s">
        <v>442</v>
      </c>
    </row>
    <row r="466">
      <c r="A466" s="1" t="s">
        <v>56</v>
      </c>
      <c r="B466" s="1">
        <v>88</v>
      </c>
      <c r="C466" s="26" t="s">
        <v>443</v>
      </c>
      <c r="D466" t="s">
        <v>58</v>
      </c>
      <c r="E466" s="27" t="s">
        <v>444</v>
      </c>
      <c r="F466" s="28" t="s">
        <v>445</v>
      </c>
      <c r="G466" s="29">
        <v>1</v>
      </c>
      <c r="H466" s="28">
        <v>0</v>
      </c>
      <c r="I466" s="30">
        <f>ROUND(G466*H466,P4)</f>
        <v>0</v>
      </c>
      <c r="L466" s="31">
        <v>0</v>
      </c>
      <c r="M466" s="24">
        <f>ROUND(G466*L466,P4)</f>
        <v>0</v>
      </c>
      <c r="N466" s="25" t="s">
        <v>58</v>
      </c>
      <c r="O466" s="32">
        <f>M466*AA466</f>
        <v>0</v>
      </c>
      <c r="P466" s="1">
        <v>3</v>
      </c>
      <c r="AA466" s="1">
        <f>IF(P466=1,$O$3,IF(P466=2,$O$4,$O$5))</f>
        <v>0</v>
      </c>
    </row>
    <row r="467">
      <c r="A467" s="1" t="s">
        <v>62</v>
      </c>
      <c r="E467" s="27" t="s">
        <v>446</v>
      </c>
    </row>
    <row r="468" ht="39">
      <c r="A468" s="1" t="s">
        <v>63</v>
      </c>
      <c r="E468" s="33" t="s">
        <v>104</v>
      </c>
    </row>
    <row r="469">
      <c r="A469" s="1" t="s">
        <v>65</v>
      </c>
      <c r="E469" s="27" t="s">
        <v>447</v>
      </c>
    </row>
    <row r="470" ht="13">
      <c r="A470" s="1" t="s">
        <v>53</v>
      </c>
      <c r="C470" s="22" t="s">
        <v>448</v>
      </c>
      <c r="E470" s="23" t="s">
        <v>448</v>
      </c>
      <c r="L470" s="24">
        <f>SUMIFS(L471:L482,A471:A482,"P")</f>
        <v>0</v>
      </c>
      <c r="M470" s="24">
        <f>SUMIFS(M471:M482,A471:A482,"P")</f>
        <v>0</v>
      </c>
      <c r="N470" s="25"/>
    </row>
    <row r="471" ht="25">
      <c r="A471" s="1" t="s">
        <v>56</v>
      </c>
      <c r="B471" s="1">
        <v>99</v>
      </c>
      <c r="C471" s="26" t="s">
        <v>449</v>
      </c>
      <c r="D471" t="s">
        <v>58</v>
      </c>
      <c r="E471" s="27" t="s">
        <v>450</v>
      </c>
      <c r="F471" s="28" t="s">
        <v>451</v>
      </c>
      <c r="G471" s="29">
        <v>10</v>
      </c>
      <c r="H471" s="28">
        <v>0</v>
      </c>
      <c r="I471" s="30">
        <f>ROUND(G471*H471,P4)</f>
        <v>0</v>
      </c>
      <c r="L471" s="31">
        <v>0</v>
      </c>
      <c r="M471" s="24">
        <f>ROUND(G471*L471,P4)</f>
        <v>0</v>
      </c>
      <c r="N471" s="25" t="s">
        <v>61</v>
      </c>
      <c r="O471" s="32">
        <f>M471*AA471</f>
        <v>0</v>
      </c>
      <c r="P471" s="1">
        <v>3</v>
      </c>
      <c r="AA471" s="1">
        <f>IF(P471=1,$O$3,IF(P471=2,$O$4,$O$5))</f>
        <v>0</v>
      </c>
    </row>
    <row r="472" ht="25">
      <c r="A472" s="1" t="s">
        <v>62</v>
      </c>
      <c r="E472" s="27" t="s">
        <v>452</v>
      </c>
    </row>
    <row r="473" ht="52">
      <c r="A473" s="1" t="s">
        <v>63</v>
      </c>
      <c r="E473" s="33" t="s">
        <v>453</v>
      </c>
    </row>
    <row r="474" ht="137.5">
      <c r="A474" s="1" t="s">
        <v>65</v>
      </c>
      <c r="E474" s="27" t="s">
        <v>454</v>
      </c>
    </row>
    <row r="475" ht="25">
      <c r="A475" s="1" t="s">
        <v>56</v>
      </c>
      <c r="B475" s="1">
        <v>100</v>
      </c>
      <c r="C475" s="26" t="s">
        <v>455</v>
      </c>
      <c r="D475" t="s">
        <v>58</v>
      </c>
      <c r="E475" s="27" t="s">
        <v>456</v>
      </c>
      <c r="F475" s="28" t="s">
        <v>451</v>
      </c>
      <c r="G475" s="29">
        <v>3</v>
      </c>
      <c r="H475" s="28">
        <v>0</v>
      </c>
      <c r="I475" s="30">
        <f>ROUND(G475*H475,P4)</f>
        <v>0</v>
      </c>
      <c r="L475" s="31">
        <v>0</v>
      </c>
      <c r="M475" s="24">
        <f>ROUND(G475*L475,P4)</f>
        <v>0</v>
      </c>
      <c r="N475" s="25" t="s">
        <v>61</v>
      </c>
      <c r="O475" s="32">
        <f>M475*AA475</f>
        <v>0</v>
      </c>
      <c r="P475" s="1">
        <v>3</v>
      </c>
      <c r="AA475" s="1">
        <f>IF(P475=1,$O$3,IF(P475=2,$O$4,$O$5))</f>
        <v>0</v>
      </c>
    </row>
    <row r="476" ht="25">
      <c r="A476" s="1" t="s">
        <v>62</v>
      </c>
      <c r="E476" s="27" t="s">
        <v>452</v>
      </c>
    </row>
    <row r="477" ht="39">
      <c r="A477" s="1" t="s">
        <v>63</v>
      </c>
      <c r="E477" s="33" t="s">
        <v>138</v>
      </c>
    </row>
    <row r="478" ht="137.5">
      <c r="A478" s="1" t="s">
        <v>65</v>
      </c>
      <c r="E478" s="27" t="s">
        <v>454</v>
      </c>
    </row>
    <row r="479" ht="25">
      <c r="A479" s="1" t="s">
        <v>56</v>
      </c>
      <c r="B479" s="1">
        <v>101</v>
      </c>
      <c r="C479" s="26" t="s">
        <v>457</v>
      </c>
      <c r="D479" t="s">
        <v>58</v>
      </c>
      <c r="E479" s="27" t="s">
        <v>458</v>
      </c>
      <c r="F479" s="28" t="s">
        <v>451</v>
      </c>
      <c r="G479" s="29">
        <v>0.10000000000000001</v>
      </c>
      <c r="H479" s="28">
        <v>0</v>
      </c>
      <c r="I479" s="30">
        <f>ROUND(G479*H479,P4)</f>
        <v>0</v>
      </c>
      <c r="L479" s="31">
        <v>0</v>
      </c>
      <c r="M479" s="24">
        <f>ROUND(G479*L479,P4)</f>
        <v>0</v>
      </c>
      <c r="N479" s="25" t="s">
        <v>61</v>
      </c>
      <c r="O479" s="32">
        <f>M479*AA479</f>
        <v>0</v>
      </c>
      <c r="P479" s="1">
        <v>3</v>
      </c>
      <c r="AA479" s="1">
        <f>IF(P479=1,$O$3,IF(P479=2,$O$4,$O$5))</f>
        <v>0</v>
      </c>
    </row>
    <row r="480" ht="25">
      <c r="A480" s="1" t="s">
        <v>62</v>
      </c>
      <c r="E480" s="27" t="s">
        <v>452</v>
      </c>
    </row>
    <row r="481" ht="39">
      <c r="A481" s="1" t="s">
        <v>63</v>
      </c>
      <c r="E481" s="33" t="s">
        <v>459</v>
      </c>
    </row>
    <row r="482" ht="137.5">
      <c r="A482" s="1" t="s">
        <v>65</v>
      </c>
      <c r="E482" s="27" t="s">
        <v>454</v>
      </c>
    </row>
    <row r="483" ht="13">
      <c r="A483" s="1" t="s">
        <v>53</v>
      </c>
      <c r="C483" s="22" t="s">
        <v>460</v>
      </c>
      <c r="E483" s="23" t="s">
        <v>461</v>
      </c>
      <c r="L483" s="24">
        <f>SUMIFS(L484:L487,A484:A487,"P")</f>
        <v>0</v>
      </c>
      <c r="M483" s="24">
        <f>SUMIFS(M484:M487,A484:A487,"P")</f>
        <v>0</v>
      </c>
      <c r="N483" s="25"/>
    </row>
    <row r="484" ht="25">
      <c r="A484" s="1" t="s">
        <v>56</v>
      </c>
      <c r="B484" s="1">
        <v>98</v>
      </c>
      <c r="C484" s="26" t="s">
        <v>462</v>
      </c>
      <c r="D484" t="s">
        <v>58</v>
      </c>
      <c r="E484" s="27" t="s">
        <v>463</v>
      </c>
      <c r="F484" s="28" t="s">
        <v>103</v>
      </c>
      <c r="G484" s="29">
        <v>6</v>
      </c>
      <c r="H484" s="28">
        <v>0</v>
      </c>
      <c r="I484" s="30">
        <f>ROUND(G484*H484,P4)</f>
        <v>0</v>
      </c>
      <c r="L484" s="31">
        <v>0</v>
      </c>
      <c r="M484" s="24">
        <f>ROUND(G484*L484,P4)</f>
        <v>0</v>
      </c>
      <c r="N484" s="25" t="s">
        <v>61</v>
      </c>
      <c r="O484" s="32">
        <f>M484*AA484</f>
        <v>0</v>
      </c>
      <c r="P484" s="1">
        <v>3</v>
      </c>
      <c r="AA484" s="1">
        <f>IF(P484=1,$O$3,IF(P484=2,$O$4,$O$5))</f>
        <v>0</v>
      </c>
    </row>
    <row r="485">
      <c r="A485" s="1" t="s">
        <v>62</v>
      </c>
      <c r="E485" s="27" t="s">
        <v>58</v>
      </c>
    </row>
    <row r="486" ht="52">
      <c r="A486" s="1" t="s">
        <v>63</v>
      </c>
      <c r="E486" s="33" t="s">
        <v>464</v>
      </c>
    </row>
    <row r="487" ht="50">
      <c r="A487" s="1" t="s">
        <v>65</v>
      </c>
      <c r="E487" s="27" t="s">
        <v>465</v>
      </c>
    </row>
  </sheetData>
  <sheetProtection sheet="1" objects="1" scenarios="1" spinCount="100000" saltValue="qpvVtONSRRFicjtAF+ZjLeM807utNqsUm5Gle1TVnEvtPe10IBmdMXwn4q28TwJwsSRCsGYoB5A4P/9WJKB+3g==" hashValue="8NWl4msKKSp5j/1JaFs32d6xhsXni/vh09qKo2rk2dfUTSFZ3cZYtiOypxPdYBgjb0fXyU5Bt45mu9cUNIT5kQ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16</v>
      </c>
      <c r="D4" s="1"/>
      <c r="E4" s="17" t="s">
        <v>17</v>
      </c>
      <c r="F4" s="1"/>
      <c r="G4" s="1"/>
      <c r="H4" s="1"/>
      <c r="O4">
        <v>0.12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COUNTIFS(L8:L64,"=0",A8:A64,"P")+COUNTIFS(L8:L64,"",A8:A64,"P")+SUM(Q8:Q64)</f>
        <v>0</v>
      </c>
    </row>
    <row r="8" ht="13">
      <c r="A8" s="1" t="s">
        <v>48</v>
      </c>
      <c r="C8" s="22" t="s">
        <v>466</v>
      </c>
      <c r="E8" s="23" t="s">
        <v>19</v>
      </c>
      <c r="L8" s="24">
        <f>L9+L22+L59</f>
        <v>0</v>
      </c>
      <c r="M8" s="24">
        <f>M9+M22+M59</f>
        <v>0</v>
      </c>
      <c r="N8" s="25"/>
    </row>
    <row r="9" ht="13">
      <c r="A9" s="1" t="s">
        <v>53</v>
      </c>
      <c r="C9" s="22" t="s">
        <v>54</v>
      </c>
      <c r="E9" s="23" t="s">
        <v>55</v>
      </c>
      <c r="L9" s="24">
        <f>SUMIFS(L10:L21,A10:A21,"P")</f>
        <v>0</v>
      </c>
      <c r="M9" s="24">
        <f>SUMIFS(M10:M21,A10:A21,"P")</f>
        <v>0</v>
      </c>
      <c r="N9" s="25"/>
    </row>
    <row r="10" ht="25">
      <c r="A10" s="1" t="s">
        <v>56</v>
      </c>
      <c r="B10" s="1">
        <v>1</v>
      </c>
      <c r="C10" s="26" t="s">
        <v>467</v>
      </c>
      <c r="D10" t="s">
        <v>58</v>
      </c>
      <c r="E10" s="27" t="s">
        <v>468</v>
      </c>
      <c r="F10" s="28" t="s">
        <v>73</v>
      </c>
      <c r="G10" s="29">
        <v>13.699999999999999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58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62</v>
      </c>
      <c r="E11" s="27" t="s">
        <v>468</v>
      </c>
    </row>
    <row r="12" ht="78">
      <c r="A12" s="1" t="s">
        <v>63</v>
      </c>
      <c r="E12" s="33" t="s">
        <v>469</v>
      </c>
    </row>
    <row r="13">
      <c r="A13" s="1" t="s">
        <v>65</v>
      </c>
      <c r="E13" s="27" t="s">
        <v>58</v>
      </c>
    </row>
    <row r="14">
      <c r="A14" s="1" t="s">
        <v>56</v>
      </c>
      <c r="B14" s="1">
        <v>2</v>
      </c>
      <c r="C14" s="26" t="s">
        <v>470</v>
      </c>
      <c r="D14" t="s">
        <v>58</v>
      </c>
      <c r="E14" s="27" t="s">
        <v>471</v>
      </c>
      <c r="F14" s="28" t="s">
        <v>73</v>
      </c>
      <c r="G14" s="29">
        <v>10.199999999999999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62</v>
      </c>
      <c r="E15" s="27" t="s">
        <v>471</v>
      </c>
    </row>
    <row r="16" ht="78">
      <c r="A16" s="1" t="s">
        <v>63</v>
      </c>
      <c r="E16" s="33" t="s">
        <v>472</v>
      </c>
    </row>
    <row r="17">
      <c r="A17" s="1" t="s">
        <v>65</v>
      </c>
      <c r="E17" s="27" t="s">
        <v>58</v>
      </c>
    </row>
    <row r="18">
      <c r="A18" s="1" t="s">
        <v>56</v>
      </c>
      <c r="B18" s="1">
        <v>3</v>
      </c>
      <c r="C18" s="26" t="s">
        <v>473</v>
      </c>
      <c r="D18" t="s">
        <v>58</v>
      </c>
      <c r="E18" s="27" t="s">
        <v>474</v>
      </c>
      <c r="F18" s="28" t="s">
        <v>60</v>
      </c>
      <c r="G18" s="29">
        <v>17.5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62</v>
      </c>
      <c r="E19" s="27" t="s">
        <v>474</v>
      </c>
    </row>
    <row r="20">
      <c r="A20" s="1" t="s">
        <v>63</v>
      </c>
    </row>
    <row r="21">
      <c r="A21" s="1" t="s">
        <v>65</v>
      </c>
      <c r="E21" s="27" t="s">
        <v>58</v>
      </c>
    </row>
    <row r="22" ht="13">
      <c r="A22" s="1" t="s">
        <v>53</v>
      </c>
      <c r="C22" s="22" t="s">
        <v>475</v>
      </c>
      <c r="E22" s="23" t="s">
        <v>476</v>
      </c>
      <c r="L22" s="24">
        <f>SUMIFS(L23:L58,A23:A58,"P")</f>
        <v>0</v>
      </c>
      <c r="M22" s="24">
        <f>SUMIFS(M23:M58,A23:A58,"P")</f>
        <v>0</v>
      </c>
      <c r="N22" s="25"/>
    </row>
    <row r="23" ht="25">
      <c r="A23" s="1" t="s">
        <v>56</v>
      </c>
      <c r="B23" s="1">
        <v>4</v>
      </c>
      <c r="C23" s="26" t="s">
        <v>477</v>
      </c>
      <c r="D23" t="s">
        <v>58</v>
      </c>
      <c r="E23" s="27" t="s">
        <v>478</v>
      </c>
      <c r="F23" s="28" t="s">
        <v>73</v>
      </c>
      <c r="G23" s="29">
        <v>1.512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58</v>
      </c>
      <c r="O23" s="32">
        <f>M23*AA23</f>
        <v>0</v>
      </c>
      <c r="P23" s="1">
        <v>3</v>
      </c>
      <c r="AA23" s="1">
        <f>IF(P23=1,$O$3,IF(P23=2,$O$4,$O$5))</f>
        <v>0</v>
      </c>
    </row>
    <row r="24" ht="25">
      <c r="A24" s="1" t="s">
        <v>62</v>
      </c>
      <c r="E24" s="27" t="s">
        <v>478</v>
      </c>
    </row>
    <row r="25" ht="52">
      <c r="A25" s="1" t="s">
        <v>63</v>
      </c>
      <c r="E25" s="33" t="s">
        <v>479</v>
      </c>
    </row>
    <row r="26">
      <c r="A26" s="1" t="s">
        <v>65</v>
      </c>
      <c r="E26" s="27" t="s">
        <v>58</v>
      </c>
    </row>
    <row r="27">
      <c r="A27" s="1" t="s">
        <v>56</v>
      </c>
      <c r="B27" s="1">
        <v>5</v>
      </c>
      <c r="C27" s="26" t="s">
        <v>480</v>
      </c>
      <c r="D27" t="s">
        <v>58</v>
      </c>
      <c r="E27" s="27" t="s">
        <v>481</v>
      </c>
      <c r="F27" s="28" t="s">
        <v>73</v>
      </c>
      <c r="G27" s="29">
        <v>2.4140000000000001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58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62</v>
      </c>
      <c r="E28" s="27" t="s">
        <v>481</v>
      </c>
    </row>
    <row r="29" ht="52">
      <c r="A29" s="1" t="s">
        <v>63</v>
      </c>
      <c r="E29" s="33" t="s">
        <v>482</v>
      </c>
    </row>
    <row r="30">
      <c r="A30" s="1" t="s">
        <v>65</v>
      </c>
      <c r="E30" s="27" t="s">
        <v>58</v>
      </c>
    </row>
    <row r="31">
      <c r="A31" s="1" t="s">
        <v>56</v>
      </c>
      <c r="B31" s="1">
        <v>6</v>
      </c>
      <c r="C31" s="26" t="s">
        <v>483</v>
      </c>
      <c r="D31" t="s">
        <v>58</v>
      </c>
      <c r="E31" s="27" t="s">
        <v>484</v>
      </c>
      <c r="F31" s="28" t="s">
        <v>73</v>
      </c>
      <c r="G31" s="29">
        <v>0.113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58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62</v>
      </c>
      <c r="E32" s="27" t="s">
        <v>484</v>
      </c>
    </row>
    <row r="33" ht="52">
      <c r="A33" s="1" t="s">
        <v>63</v>
      </c>
      <c r="E33" s="33" t="s">
        <v>485</v>
      </c>
    </row>
    <row r="34">
      <c r="A34" s="1" t="s">
        <v>65</v>
      </c>
      <c r="E34" s="27" t="s">
        <v>58</v>
      </c>
    </row>
    <row r="35">
      <c r="A35" s="1" t="s">
        <v>56</v>
      </c>
      <c r="B35" s="1">
        <v>7</v>
      </c>
      <c r="C35" s="26" t="s">
        <v>486</v>
      </c>
      <c r="D35" t="s">
        <v>58</v>
      </c>
      <c r="E35" s="27" t="s">
        <v>487</v>
      </c>
      <c r="F35" s="28" t="s">
        <v>73</v>
      </c>
      <c r="G35" s="29">
        <v>0.78800000000000003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58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62</v>
      </c>
      <c r="E36" s="27" t="s">
        <v>487</v>
      </c>
    </row>
    <row r="37" ht="52">
      <c r="A37" s="1" t="s">
        <v>63</v>
      </c>
      <c r="E37" s="33" t="s">
        <v>488</v>
      </c>
    </row>
    <row r="38">
      <c r="A38" s="1" t="s">
        <v>65</v>
      </c>
      <c r="E38" s="27" t="s">
        <v>58</v>
      </c>
    </row>
    <row r="39">
      <c r="A39" s="1" t="s">
        <v>56</v>
      </c>
      <c r="B39" s="1">
        <v>8</v>
      </c>
      <c r="C39" s="26" t="s">
        <v>489</v>
      </c>
      <c r="D39" t="s">
        <v>58</v>
      </c>
      <c r="E39" s="27" t="s">
        <v>490</v>
      </c>
      <c r="F39" s="28" t="s">
        <v>60</v>
      </c>
      <c r="G39" s="29">
        <v>4.2000000000000002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58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62</v>
      </c>
      <c r="E40" s="27" t="s">
        <v>490</v>
      </c>
    </row>
    <row r="41" ht="52">
      <c r="A41" s="1" t="s">
        <v>63</v>
      </c>
      <c r="E41" s="33" t="s">
        <v>491</v>
      </c>
    </row>
    <row r="42">
      <c r="A42" s="1" t="s">
        <v>65</v>
      </c>
      <c r="E42" s="27" t="s">
        <v>58</v>
      </c>
    </row>
    <row r="43">
      <c r="A43" s="1" t="s">
        <v>56</v>
      </c>
      <c r="B43" s="1">
        <v>9</v>
      </c>
      <c r="C43" s="26" t="s">
        <v>492</v>
      </c>
      <c r="D43" t="s">
        <v>58</v>
      </c>
      <c r="E43" s="27" t="s">
        <v>493</v>
      </c>
      <c r="F43" s="28" t="s">
        <v>60</v>
      </c>
      <c r="G43" s="29">
        <v>4.2000000000000002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58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62</v>
      </c>
      <c r="E44" s="27" t="s">
        <v>493</v>
      </c>
    </row>
    <row r="45">
      <c r="A45" s="1" t="s">
        <v>63</v>
      </c>
    </row>
    <row r="46">
      <c r="A46" s="1" t="s">
        <v>65</v>
      </c>
      <c r="E46" s="27" t="s">
        <v>58</v>
      </c>
    </row>
    <row r="47">
      <c r="A47" s="1" t="s">
        <v>56</v>
      </c>
      <c r="B47" s="1">
        <v>10</v>
      </c>
      <c r="C47" s="26" t="s">
        <v>494</v>
      </c>
      <c r="D47" t="s">
        <v>58</v>
      </c>
      <c r="E47" s="27" t="s">
        <v>495</v>
      </c>
      <c r="F47" s="28" t="s">
        <v>451</v>
      </c>
      <c r="G47" s="29">
        <v>0.060999999999999999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58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62</v>
      </c>
      <c r="E48" s="27" t="s">
        <v>495</v>
      </c>
    </row>
    <row r="49" ht="52">
      <c r="A49" s="1" t="s">
        <v>63</v>
      </c>
      <c r="E49" s="33" t="s">
        <v>496</v>
      </c>
    </row>
    <row r="50">
      <c r="A50" s="1" t="s">
        <v>65</v>
      </c>
      <c r="E50" s="27" t="s">
        <v>58</v>
      </c>
    </row>
    <row r="51">
      <c r="A51" s="1" t="s">
        <v>56</v>
      </c>
      <c r="B51" s="1">
        <v>11</v>
      </c>
      <c r="C51" s="26" t="s">
        <v>497</v>
      </c>
      <c r="D51" t="s">
        <v>58</v>
      </c>
      <c r="E51" s="27" t="s">
        <v>498</v>
      </c>
      <c r="F51" s="28" t="s">
        <v>451</v>
      </c>
      <c r="G51" s="29">
        <v>0.014999999999999999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58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62</v>
      </c>
      <c r="E52" s="27" t="s">
        <v>498</v>
      </c>
    </row>
    <row r="53" ht="52">
      <c r="A53" s="1" t="s">
        <v>63</v>
      </c>
      <c r="E53" s="33" t="s">
        <v>499</v>
      </c>
    </row>
    <row r="54">
      <c r="A54" s="1" t="s">
        <v>65</v>
      </c>
      <c r="E54" s="27" t="s">
        <v>58</v>
      </c>
    </row>
    <row r="55" ht="25">
      <c r="A55" s="1" t="s">
        <v>56</v>
      </c>
      <c r="B55" s="1">
        <v>12</v>
      </c>
      <c r="C55" s="26" t="s">
        <v>500</v>
      </c>
      <c r="D55" t="s">
        <v>58</v>
      </c>
      <c r="E55" s="27" t="s">
        <v>501</v>
      </c>
      <c r="F55" s="28" t="s">
        <v>60</v>
      </c>
      <c r="G55" s="29">
        <v>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58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">
      <c r="A56" s="1" t="s">
        <v>62</v>
      </c>
      <c r="E56" s="27" t="s">
        <v>501</v>
      </c>
    </row>
    <row r="57" ht="52">
      <c r="A57" s="1" t="s">
        <v>63</v>
      </c>
      <c r="E57" s="33" t="s">
        <v>502</v>
      </c>
    </row>
    <row r="58">
      <c r="A58" s="1" t="s">
        <v>65</v>
      </c>
      <c r="E58" s="27" t="s">
        <v>58</v>
      </c>
    </row>
    <row r="59" ht="13">
      <c r="A59" s="1" t="s">
        <v>53</v>
      </c>
      <c r="C59" s="22" t="s">
        <v>503</v>
      </c>
      <c r="E59" s="23" t="s">
        <v>504</v>
      </c>
      <c r="L59" s="24">
        <f>SUMIFS(L60:L63,A60:A63,"P")</f>
        <v>0</v>
      </c>
      <c r="M59" s="24">
        <f>SUMIFS(M60:M63,A60:A63,"P")</f>
        <v>0</v>
      </c>
      <c r="N59" s="25"/>
    </row>
    <row r="60" ht="25">
      <c r="A60" s="1" t="s">
        <v>56</v>
      </c>
      <c r="B60" s="1">
        <v>13</v>
      </c>
      <c r="C60" s="26" t="s">
        <v>505</v>
      </c>
      <c r="D60" t="s">
        <v>58</v>
      </c>
      <c r="E60" s="27" t="s">
        <v>506</v>
      </c>
      <c r="F60" s="28" t="s">
        <v>451</v>
      </c>
      <c r="G60" s="29">
        <v>13.682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58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">
      <c r="A61" s="1" t="s">
        <v>62</v>
      </c>
      <c r="E61" s="27" t="s">
        <v>506</v>
      </c>
    </row>
    <row r="62">
      <c r="A62" s="1" t="s">
        <v>63</v>
      </c>
    </row>
    <row r="63">
      <c r="A63" s="1" t="s">
        <v>65</v>
      </c>
      <c r="E63" s="27" t="s">
        <v>58</v>
      </c>
    </row>
  </sheetData>
  <sheetProtection sheet="1" objects="1" scenarios="1" spinCount="100000" saltValue="TKX+l+Bm4QU/1M2QYZnUFIIv6rg6y08slPBuZkc66PfhqHsrh3z2bMG1Ud3MSwPSmEFqJKqNsHOq8ae1aDQV1w==" hashValue="UJcnKCloJ2dJPdGPRXDuczwQ74MaF3f+gmq10160HMtluCTlL6l9aCTcW7acg0IUSounzIVGHvUs4uj01mDtLA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20</v>
      </c>
      <c r="D4" s="1"/>
      <c r="E4" s="17" t="s">
        <v>21</v>
      </c>
      <c r="F4" s="1"/>
      <c r="G4" s="1"/>
      <c r="H4" s="1"/>
      <c r="O4">
        <v>0.12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COUNTIFS(L8:L49,"=0",A8:A49,"P")+COUNTIFS(L8:L49,"",A8:A49,"P")+SUM(Q8:Q49)</f>
        <v>0</v>
      </c>
    </row>
    <row r="8" ht="13">
      <c r="A8" s="1" t="s">
        <v>48</v>
      </c>
      <c r="C8" s="22" t="s">
        <v>507</v>
      </c>
      <c r="E8" s="23" t="s">
        <v>23</v>
      </c>
      <c r="L8" s="24">
        <f>L9</f>
        <v>0</v>
      </c>
      <c r="M8" s="24">
        <f>M9</f>
        <v>0</v>
      </c>
      <c r="N8" s="25"/>
    </row>
    <row r="9" ht="13">
      <c r="A9" s="1" t="s">
        <v>50</v>
      </c>
      <c r="C9" s="22" t="s">
        <v>508</v>
      </c>
      <c r="E9" s="23" t="s">
        <v>509</v>
      </c>
      <c r="L9" s="24">
        <f>L10+L19+L40</f>
        <v>0</v>
      </c>
      <c r="M9" s="24">
        <f>M10+M19+M40</f>
        <v>0</v>
      </c>
      <c r="N9" s="25"/>
    </row>
    <row r="10" ht="13">
      <c r="A10" s="1" t="s">
        <v>53</v>
      </c>
      <c r="C10" s="22" t="s">
        <v>54</v>
      </c>
      <c r="E10" s="23" t="s">
        <v>55</v>
      </c>
      <c r="L10" s="24">
        <f>SUMIFS(L11:L18,A11:A18,"P")</f>
        <v>0</v>
      </c>
      <c r="M10" s="24">
        <f>SUMIFS(M11:M18,A11:A18,"P")</f>
        <v>0</v>
      </c>
      <c r="N10" s="25"/>
    </row>
    <row r="11">
      <c r="A11" s="1" t="s">
        <v>56</v>
      </c>
      <c r="B11" s="1">
        <v>1</v>
      </c>
      <c r="C11" s="26" t="s">
        <v>76</v>
      </c>
      <c r="D11" t="s">
        <v>58</v>
      </c>
      <c r="E11" s="27" t="s">
        <v>77</v>
      </c>
      <c r="F11" s="28" t="s">
        <v>73</v>
      </c>
      <c r="G11" s="29">
        <v>8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61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62</v>
      </c>
      <c r="E12" s="27" t="s">
        <v>58</v>
      </c>
    </row>
    <row r="13" ht="39">
      <c r="A13" s="1" t="s">
        <v>63</v>
      </c>
      <c r="E13" s="33" t="s">
        <v>510</v>
      </c>
    </row>
    <row r="14" ht="312.5">
      <c r="A14" s="1" t="s">
        <v>65</v>
      </c>
      <c r="E14" s="27" t="s">
        <v>79</v>
      </c>
    </row>
    <row r="15">
      <c r="A15" s="1" t="s">
        <v>56</v>
      </c>
      <c r="B15" s="1">
        <v>2</v>
      </c>
      <c r="C15" s="26" t="s">
        <v>85</v>
      </c>
      <c r="D15" t="s">
        <v>58</v>
      </c>
      <c r="E15" s="27" t="s">
        <v>86</v>
      </c>
      <c r="F15" s="28" t="s">
        <v>73</v>
      </c>
      <c r="G15" s="29">
        <v>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61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62</v>
      </c>
      <c r="E16" s="27" t="s">
        <v>58</v>
      </c>
    </row>
    <row r="17" ht="39">
      <c r="A17" s="1" t="s">
        <v>63</v>
      </c>
      <c r="E17" s="33" t="s">
        <v>510</v>
      </c>
    </row>
    <row r="18" ht="225">
      <c r="A18" s="1" t="s">
        <v>65</v>
      </c>
      <c r="E18" s="27" t="s">
        <v>88</v>
      </c>
    </row>
    <row r="19" ht="13">
      <c r="A19" s="1" t="s">
        <v>53</v>
      </c>
      <c r="C19" s="22" t="s">
        <v>99</v>
      </c>
      <c r="E19" s="23" t="s">
        <v>100</v>
      </c>
      <c r="L19" s="24">
        <f>SUMIFS(L20:L39,A20:A39,"P")</f>
        <v>0</v>
      </c>
      <c r="M19" s="24">
        <f>SUMIFS(M20:M39,A20:A39,"P")</f>
        <v>0</v>
      </c>
      <c r="N19" s="25"/>
    </row>
    <row r="20">
      <c r="A20" s="1" t="s">
        <v>56</v>
      </c>
      <c r="B20" s="1">
        <v>3</v>
      </c>
      <c r="C20" s="26" t="s">
        <v>155</v>
      </c>
      <c r="D20" t="s">
        <v>58</v>
      </c>
      <c r="E20" s="27" t="s">
        <v>156</v>
      </c>
      <c r="F20" s="28" t="s">
        <v>82</v>
      </c>
      <c r="G20" s="29">
        <v>30</v>
      </c>
      <c r="H20" s="28">
        <v>0</v>
      </c>
      <c r="I20" s="30">
        <f>ROUND(G20*H20,P4)</f>
        <v>0</v>
      </c>
      <c r="L20" s="31">
        <v>0</v>
      </c>
      <c r="M20" s="24">
        <f>ROUND(G20*L20,P4)</f>
        <v>0</v>
      </c>
      <c r="N20" s="25" t="s">
        <v>61</v>
      </c>
      <c r="O20" s="32">
        <f>M20*AA20</f>
        <v>0</v>
      </c>
      <c r="P20" s="1">
        <v>3</v>
      </c>
      <c r="AA20" s="1">
        <f>IF(P20=1,$O$3,IF(P20=2,$O$4,$O$5))</f>
        <v>0</v>
      </c>
    </row>
    <row r="21">
      <c r="A21" s="1" t="s">
        <v>62</v>
      </c>
      <c r="E21" s="27" t="s">
        <v>58</v>
      </c>
    </row>
    <row r="22" ht="52">
      <c r="A22" s="1" t="s">
        <v>63</v>
      </c>
      <c r="E22" s="33" t="s">
        <v>511</v>
      </c>
    </row>
    <row r="23" ht="75">
      <c r="A23" s="1" t="s">
        <v>65</v>
      </c>
      <c r="E23" s="27" t="s">
        <v>154</v>
      </c>
    </row>
    <row r="24" ht="25">
      <c r="A24" s="1" t="s">
        <v>56</v>
      </c>
      <c r="B24" s="1">
        <v>4</v>
      </c>
      <c r="C24" s="26" t="s">
        <v>170</v>
      </c>
      <c r="D24" t="s">
        <v>58</v>
      </c>
      <c r="E24" s="27" t="s">
        <v>171</v>
      </c>
      <c r="F24" s="28" t="s">
        <v>103</v>
      </c>
      <c r="G24" s="29">
        <v>2</v>
      </c>
      <c r="H24" s="28">
        <v>0</v>
      </c>
      <c r="I24" s="30">
        <f>ROUND(G24*H24,P4)</f>
        <v>0</v>
      </c>
      <c r="L24" s="31">
        <v>0</v>
      </c>
      <c r="M24" s="24">
        <f>ROUND(G24*L24,P4)</f>
        <v>0</v>
      </c>
      <c r="N24" s="25" t="s">
        <v>61</v>
      </c>
      <c r="O24" s="32">
        <f>M24*AA24</f>
        <v>0</v>
      </c>
      <c r="P24" s="1">
        <v>3</v>
      </c>
      <c r="AA24" s="1">
        <f>IF(P24=1,$O$3,IF(P24=2,$O$4,$O$5))</f>
        <v>0</v>
      </c>
    </row>
    <row r="25">
      <c r="A25" s="1" t="s">
        <v>62</v>
      </c>
      <c r="E25" s="27" t="s">
        <v>58</v>
      </c>
    </row>
    <row r="26" ht="39">
      <c r="A26" s="1" t="s">
        <v>63</v>
      </c>
      <c r="E26" s="33" t="s">
        <v>122</v>
      </c>
    </row>
    <row r="27" ht="87.5">
      <c r="A27" s="1" t="s">
        <v>65</v>
      </c>
      <c r="E27" s="27" t="s">
        <v>169</v>
      </c>
    </row>
    <row r="28">
      <c r="A28" s="1" t="s">
        <v>56</v>
      </c>
      <c r="B28" s="1">
        <v>5</v>
      </c>
      <c r="C28" s="26" t="s">
        <v>512</v>
      </c>
      <c r="D28" t="s">
        <v>58</v>
      </c>
      <c r="E28" s="27" t="s">
        <v>513</v>
      </c>
      <c r="F28" s="28" t="s">
        <v>82</v>
      </c>
      <c r="G28" s="29">
        <v>30</v>
      </c>
      <c r="H28" s="28">
        <v>0</v>
      </c>
      <c r="I28" s="30">
        <f>ROUND(G28*H28,P4)</f>
        <v>0</v>
      </c>
      <c r="L28" s="31">
        <v>0</v>
      </c>
      <c r="M28" s="24">
        <f>ROUND(G28*L28,P4)</f>
        <v>0</v>
      </c>
      <c r="N28" s="25" t="s">
        <v>61</v>
      </c>
      <c r="O28" s="32">
        <f>M28*AA28</f>
        <v>0</v>
      </c>
      <c r="P28" s="1">
        <v>3</v>
      </c>
      <c r="AA28" s="1">
        <f>IF(P28=1,$O$3,IF(P28=2,$O$4,$O$5))</f>
        <v>0</v>
      </c>
    </row>
    <row r="29">
      <c r="A29" s="1" t="s">
        <v>62</v>
      </c>
      <c r="E29" s="27" t="s">
        <v>58</v>
      </c>
    </row>
    <row r="30" ht="52">
      <c r="A30" s="1" t="s">
        <v>63</v>
      </c>
      <c r="E30" s="33" t="s">
        <v>511</v>
      </c>
    </row>
    <row r="31" ht="75">
      <c r="A31" s="1" t="s">
        <v>65</v>
      </c>
      <c r="E31" s="27" t="s">
        <v>514</v>
      </c>
    </row>
    <row r="32" ht="25">
      <c r="A32" s="1" t="s">
        <v>56</v>
      </c>
      <c r="B32" s="1">
        <v>6</v>
      </c>
      <c r="C32" s="26" t="s">
        <v>515</v>
      </c>
      <c r="D32" t="s">
        <v>58</v>
      </c>
      <c r="E32" s="27" t="s">
        <v>516</v>
      </c>
      <c r="F32" s="28" t="s">
        <v>103</v>
      </c>
      <c r="G32" s="29">
        <v>1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61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62</v>
      </c>
      <c r="E33" s="27" t="s">
        <v>58</v>
      </c>
    </row>
    <row r="34" ht="39">
      <c r="A34" s="1" t="s">
        <v>63</v>
      </c>
      <c r="E34" s="33" t="s">
        <v>104</v>
      </c>
    </row>
    <row r="35" ht="100">
      <c r="A35" s="1" t="s">
        <v>65</v>
      </c>
      <c r="E35" s="27" t="s">
        <v>517</v>
      </c>
    </row>
    <row r="36">
      <c r="A36" s="1" t="s">
        <v>56</v>
      </c>
      <c r="B36" s="1">
        <v>7</v>
      </c>
      <c r="C36" s="26" t="s">
        <v>518</v>
      </c>
      <c r="D36" t="s">
        <v>58</v>
      </c>
      <c r="E36" s="27" t="s">
        <v>436</v>
      </c>
      <c r="F36" s="28" t="s">
        <v>103</v>
      </c>
      <c r="G36" s="29">
        <v>1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61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62</v>
      </c>
      <c r="E37" s="27" t="s">
        <v>58</v>
      </c>
    </row>
    <row r="38" ht="39">
      <c r="A38" s="1" t="s">
        <v>63</v>
      </c>
      <c r="E38" s="33" t="s">
        <v>104</v>
      </c>
    </row>
    <row r="39" ht="87.5">
      <c r="A39" s="1" t="s">
        <v>65</v>
      </c>
      <c r="E39" s="27" t="s">
        <v>519</v>
      </c>
    </row>
    <row r="40" ht="13">
      <c r="A40" s="1" t="s">
        <v>53</v>
      </c>
      <c r="C40" s="22" t="s">
        <v>380</v>
      </c>
      <c r="E40" s="23" t="s">
        <v>381</v>
      </c>
      <c r="L40" s="24">
        <f>SUMIFS(L41:L48,A41:A48,"P")</f>
        <v>0</v>
      </c>
      <c r="M40" s="24">
        <f>SUMIFS(M41:M48,A41:A48,"P")</f>
        <v>0</v>
      </c>
      <c r="N40" s="25"/>
    </row>
    <row r="41">
      <c r="A41" s="1" t="s">
        <v>56</v>
      </c>
      <c r="B41" s="1">
        <v>8</v>
      </c>
      <c r="C41" s="26" t="s">
        <v>520</v>
      </c>
      <c r="D41" t="s">
        <v>58</v>
      </c>
      <c r="E41" s="27" t="s">
        <v>521</v>
      </c>
      <c r="F41" s="28" t="s">
        <v>82</v>
      </c>
      <c r="G41" s="29">
        <v>30</v>
      </c>
      <c r="H41" s="28">
        <v>0</v>
      </c>
      <c r="I41" s="30">
        <f>ROUND(G41*H41,P4)</f>
        <v>0</v>
      </c>
      <c r="L41" s="31">
        <v>0</v>
      </c>
      <c r="M41" s="24">
        <f>ROUND(G41*L41,P4)</f>
        <v>0</v>
      </c>
      <c r="N41" s="25" t="s">
        <v>61</v>
      </c>
      <c r="O41" s="32">
        <f>M41*AA41</f>
        <v>0</v>
      </c>
      <c r="P41" s="1">
        <v>3</v>
      </c>
      <c r="AA41" s="1">
        <f>IF(P41=1,$O$3,IF(P41=2,$O$4,$O$5))</f>
        <v>0</v>
      </c>
    </row>
    <row r="42">
      <c r="A42" s="1" t="s">
        <v>62</v>
      </c>
      <c r="E42" s="27" t="s">
        <v>58</v>
      </c>
    </row>
    <row r="43" ht="52">
      <c r="A43" s="1" t="s">
        <v>63</v>
      </c>
      <c r="E43" s="33" t="s">
        <v>522</v>
      </c>
    </row>
    <row r="44" ht="100">
      <c r="A44" s="1" t="s">
        <v>65</v>
      </c>
      <c r="E44" s="27" t="s">
        <v>391</v>
      </c>
    </row>
    <row r="45" ht="25">
      <c r="A45" s="1" t="s">
        <v>56</v>
      </c>
      <c r="B45" s="1">
        <v>9</v>
      </c>
      <c r="C45" s="26" t="s">
        <v>523</v>
      </c>
      <c r="D45" t="s">
        <v>58</v>
      </c>
      <c r="E45" s="27" t="s">
        <v>524</v>
      </c>
      <c r="F45" s="28" t="s">
        <v>103</v>
      </c>
      <c r="G45" s="29">
        <v>1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61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62</v>
      </c>
      <c r="E46" s="27" t="s">
        <v>58</v>
      </c>
    </row>
    <row r="47" ht="39">
      <c r="A47" s="1" t="s">
        <v>63</v>
      </c>
      <c r="E47" s="33" t="s">
        <v>104</v>
      </c>
    </row>
    <row r="48" ht="125">
      <c r="A48" s="1" t="s">
        <v>65</v>
      </c>
      <c r="E48" s="27" t="s">
        <v>525</v>
      </c>
    </row>
  </sheetData>
  <sheetProtection sheet="1" objects="1" scenarios="1" spinCount="100000" saltValue="BtiDFsSspBHgMUhmNPBE8s0FpheRw/Ldhld14RiVPxFiV7m3EMuVlRFFu4/tvxHKGb82nytjDnTOUoi+4ZgvQg==" hashValue="tNaOXdCRPVRnfB/Wezur6Woera4kuR/8AsPoCr/ejfA1tDeYlgtZTR7lSND7u+i8oCMndj3nEhSBPRPIfbDwQg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24</v>
      </c>
      <c r="D4" s="1"/>
      <c r="E4" s="17" t="s">
        <v>25</v>
      </c>
      <c r="F4" s="1"/>
      <c r="G4" s="1"/>
      <c r="H4" s="1"/>
      <c r="O4">
        <v>0.12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COUNTIFS(L8:L51,"=0",A8:A51,"P")+COUNTIFS(L8:L51,"",A8:A51,"P")+SUM(Q8:Q51)</f>
        <v>0</v>
      </c>
    </row>
    <row r="8" ht="13">
      <c r="A8" s="1" t="s">
        <v>48</v>
      </c>
      <c r="C8" s="22" t="s">
        <v>526</v>
      </c>
      <c r="E8" s="23" t="s">
        <v>27</v>
      </c>
      <c r="L8" s="24">
        <f>L9+L22</f>
        <v>0</v>
      </c>
      <c r="M8" s="24">
        <f>M9+M22</f>
        <v>0</v>
      </c>
      <c r="N8" s="25"/>
    </row>
    <row r="9" ht="13">
      <c r="A9" s="1" t="s">
        <v>53</v>
      </c>
      <c r="C9" s="22" t="s">
        <v>54</v>
      </c>
      <c r="E9" s="23" t="s">
        <v>527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56</v>
      </c>
      <c r="B10" s="1">
        <v>1</v>
      </c>
      <c r="C10" s="26" t="s">
        <v>528</v>
      </c>
      <c r="D10" t="s">
        <v>58</v>
      </c>
      <c r="E10" s="27" t="s">
        <v>529</v>
      </c>
      <c r="F10" s="28" t="s">
        <v>445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530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62</v>
      </c>
      <c r="E11" s="27" t="s">
        <v>531</v>
      </c>
    </row>
    <row r="12" ht="39">
      <c r="A12" s="1" t="s">
        <v>63</v>
      </c>
      <c r="E12" s="33" t="s">
        <v>532</v>
      </c>
    </row>
    <row r="13" ht="137.5">
      <c r="A13" s="1" t="s">
        <v>65</v>
      </c>
      <c r="E13" s="27" t="s">
        <v>533</v>
      </c>
    </row>
    <row r="14">
      <c r="A14" s="1" t="s">
        <v>56</v>
      </c>
      <c r="B14" s="1">
        <v>2</v>
      </c>
      <c r="C14" s="26" t="s">
        <v>534</v>
      </c>
      <c r="D14" t="s">
        <v>58</v>
      </c>
      <c r="E14" s="27" t="s">
        <v>535</v>
      </c>
      <c r="F14" s="28" t="s">
        <v>445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530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62</v>
      </c>
      <c r="E15" s="27" t="s">
        <v>531</v>
      </c>
    </row>
    <row r="16" ht="39">
      <c r="A16" s="1" t="s">
        <v>63</v>
      </c>
      <c r="E16" s="33" t="s">
        <v>532</v>
      </c>
    </row>
    <row r="17" ht="87.5">
      <c r="A17" s="1" t="s">
        <v>65</v>
      </c>
      <c r="E17" s="27" t="s">
        <v>536</v>
      </c>
    </row>
    <row r="18">
      <c r="A18" s="1" t="s">
        <v>56</v>
      </c>
      <c r="B18" s="1">
        <v>3</v>
      </c>
      <c r="C18" s="26" t="s">
        <v>537</v>
      </c>
      <c r="D18" t="s">
        <v>58</v>
      </c>
      <c r="E18" s="27" t="s">
        <v>538</v>
      </c>
      <c r="F18" s="28" t="s">
        <v>445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530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62</v>
      </c>
      <c r="E19" s="27" t="s">
        <v>531</v>
      </c>
    </row>
    <row r="20" ht="39">
      <c r="A20" s="1" t="s">
        <v>63</v>
      </c>
      <c r="E20" s="33" t="s">
        <v>532</v>
      </c>
    </row>
    <row r="21" ht="87.5">
      <c r="A21" s="1" t="s">
        <v>65</v>
      </c>
      <c r="E21" s="27" t="s">
        <v>539</v>
      </c>
    </row>
    <row r="22" ht="13">
      <c r="A22" s="1" t="s">
        <v>53</v>
      </c>
      <c r="C22" s="22" t="s">
        <v>475</v>
      </c>
      <c r="E22" s="23" t="s">
        <v>461</v>
      </c>
      <c r="L22" s="24">
        <f>SUMIFS(L23:L50,A23:A50,"P")</f>
        <v>0</v>
      </c>
      <c r="M22" s="24">
        <f>SUMIFS(M23:M50,A23:A50,"P")</f>
        <v>0</v>
      </c>
      <c r="N22" s="25"/>
    </row>
    <row r="23">
      <c r="A23" s="1" t="s">
        <v>56</v>
      </c>
      <c r="B23" s="1">
        <v>4</v>
      </c>
      <c r="C23" s="26" t="s">
        <v>540</v>
      </c>
      <c r="D23" t="s">
        <v>58</v>
      </c>
      <c r="E23" s="27" t="s">
        <v>541</v>
      </c>
      <c r="F23" s="28" t="s">
        <v>445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530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62</v>
      </c>
      <c r="E24" s="27" t="s">
        <v>542</v>
      </c>
    </row>
    <row r="25" ht="39">
      <c r="A25" s="1" t="s">
        <v>63</v>
      </c>
      <c r="E25" s="33" t="s">
        <v>532</v>
      </c>
    </row>
    <row r="26" ht="87.5">
      <c r="A26" s="1" t="s">
        <v>65</v>
      </c>
      <c r="E26" s="27" t="s">
        <v>543</v>
      </c>
    </row>
    <row r="27">
      <c r="A27" s="1" t="s">
        <v>56</v>
      </c>
      <c r="B27" s="1">
        <v>5</v>
      </c>
      <c r="C27" s="26" t="s">
        <v>544</v>
      </c>
      <c r="D27" t="s">
        <v>58</v>
      </c>
      <c r="E27" s="27" t="s">
        <v>545</v>
      </c>
      <c r="F27" s="28" t="s">
        <v>445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530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62</v>
      </c>
      <c r="E28" s="27" t="s">
        <v>546</v>
      </c>
    </row>
    <row r="29" ht="39">
      <c r="A29" s="1" t="s">
        <v>63</v>
      </c>
      <c r="E29" s="33" t="s">
        <v>532</v>
      </c>
    </row>
    <row r="30" ht="75">
      <c r="A30" s="1" t="s">
        <v>65</v>
      </c>
      <c r="E30" s="27" t="s">
        <v>547</v>
      </c>
    </row>
    <row r="31">
      <c r="A31" s="1" t="s">
        <v>56</v>
      </c>
      <c r="B31" s="1">
        <v>6</v>
      </c>
      <c r="C31" s="26" t="s">
        <v>548</v>
      </c>
      <c r="D31" t="s">
        <v>58</v>
      </c>
      <c r="E31" s="27" t="s">
        <v>549</v>
      </c>
      <c r="F31" s="28" t="s">
        <v>445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530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62</v>
      </c>
      <c r="E32" s="27" t="s">
        <v>550</v>
      </c>
    </row>
    <row r="33" ht="39">
      <c r="A33" s="1" t="s">
        <v>63</v>
      </c>
      <c r="E33" s="33" t="s">
        <v>532</v>
      </c>
    </row>
    <row r="34" ht="87.5">
      <c r="A34" s="1" t="s">
        <v>65</v>
      </c>
      <c r="E34" s="27" t="s">
        <v>551</v>
      </c>
    </row>
    <row r="35">
      <c r="A35" s="1" t="s">
        <v>56</v>
      </c>
      <c r="B35" s="1">
        <v>7</v>
      </c>
      <c r="C35" s="26" t="s">
        <v>552</v>
      </c>
      <c r="D35" t="s">
        <v>58</v>
      </c>
      <c r="E35" s="27" t="s">
        <v>553</v>
      </c>
      <c r="F35" s="28" t="s">
        <v>445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530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62</v>
      </c>
      <c r="E36" s="27" t="s">
        <v>554</v>
      </c>
    </row>
    <row r="37" ht="39">
      <c r="A37" s="1" t="s">
        <v>63</v>
      </c>
      <c r="E37" s="33" t="s">
        <v>555</v>
      </c>
    </row>
    <row r="38" ht="112.5">
      <c r="A38" s="1" t="s">
        <v>65</v>
      </c>
      <c r="E38" s="27" t="s">
        <v>556</v>
      </c>
    </row>
    <row r="39">
      <c r="A39" s="1" t="s">
        <v>56</v>
      </c>
      <c r="B39" s="1">
        <v>8</v>
      </c>
      <c r="C39" s="26" t="s">
        <v>557</v>
      </c>
      <c r="D39" t="s">
        <v>58</v>
      </c>
      <c r="E39" s="27" t="s">
        <v>558</v>
      </c>
      <c r="F39" s="28" t="s">
        <v>103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530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62</v>
      </c>
      <c r="E40" s="27" t="s">
        <v>559</v>
      </c>
    </row>
    <row r="41" ht="39">
      <c r="A41" s="1" t="s">
        <v>63</v>
      </c>
      <c r="E41" s="33" t="s">
        <v>560</v>
      </c>
    </row>
    <row r="42" ht="125">
      <c r="A42" s="1" t="s">
        <v>65</v>
      </c>
      <c r="E42" s="27" t="s">
        <v>561</v>
      </c>
    </row>
    <row r="43">
      <c r="A43" s="1" t="s">
        <v>56</v>
      </c>
      <c r="B43" s="1">
        <v>9</v>
      </c>
      <c r="C43" s="26" t="s">
        <v>562</v>
      </c>
      <c r="D43" t="s">
        <v>58</v>
      </c>
      <c r="E43" s="27" t="s">
        <v>563</v>
      </c>
      <c r="F43" s="28" t="s">
        <v>445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530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62</v>
      </c>
      <c r="E44" s="27" t="s">
        <v>564</v>
      </c>
    </row>
    <row r="45" ht="39">
      <c r="A45" s="1" t="s">
        <v>63</v>
      </c>
      <c r="E45" s="33" t="s">
        <v>532</v>
      </c>
    </row>
    <row r="46" ht="25">
      <c r="A46" s="1" t="s">
        <v>65</v>
      </c>
      <c r="E46" s="27" t="s">
        <v>565</v>
      </c>
    </row>
    <row r="47">
      <c r="A47" s="1" t="s">
        <v>56</v>
      </c>
      <c r="B47" s="1">
        <v>10</v>
      </c>
      <c r="C47" s="26" t="s">
        <v>566</v>
      </c>
      <c r="D47" t="s">
        <v>58</v>
      </c>
      <c r="E47" s="27" t="s">
        <v>567</v>
      </c>
      <c r="F47" s="28" t="s">
        <v>445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530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62</v>
      </c>
      <c r="E48" s="27" t="s">
        <v>564</v>
      </c>
    </row>
    <row r="49" ht="39">
      <c r="A49" s="1" t="s">
        <v>63</v>
      </c>
      <c r="E49" s="33" t="s">
        <v>532</v>
      </c>
    </row>
    <row r="50" ht="50">
      <c r="A50" s="1" t="s">
        <v>65</v>
      </c>
      <c r="E50" s="27" t="s">
        <v>568</v>
      </c>
    </row>
  </sheetData>
  <sheetProtection sheet="1" objects="1" scenarios="1" spinCount="100000" saltValue="DuEgdJ+OIf+ARpkwJO2t46DXUXZHnrPr00m7Wqg2Z51CI68MnBt0La7QDyxIIv3XhJx0oTcNIHGa7JsWsSHtug==" hashValue="SyMSYuKc/CiFtwOaKzcui7BYlp+yMEbdqevJOKRuEuXd3Tc9gK5ZlBbvGaASK5Ba+EMQKRnF19096dhEQv2mUA==" algorithmName="SHA-512" password="91E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2024-09-05T06:48:22Z</dcterms:created>
  <dcterms:modified xsi:type="dcterms:W3CDTF">2024-09-05T06:48:25Z</dcterms:modified>
</cp:coreProperties>
</file>